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KO-8-2GS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<sst xmlns="http://schemas.openxmlformats.org/spreadsheetml/2006/main" count="70" uniqueCount="47">
  <si>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Trostrunde</t>
  </si>
  <si>
    <t>Hauptrunde</t>
  </si>
  <si>
    <t>Verliererseite</t>
  </si>
  <si>
    <t>Gewinnerseite</t>
  </si>
  <si>
    <t>2. Trostrunde</t>
  </si>
  <si>
    <t>1. Trostrunde</t>
  </si>
  <si>
    <t>Teilnehmer 1:</t>
  </si>
  <si>
    <t>Teilnehmer 2:</t>
  </si>
  <si>
    <t>Teilnehmer 3:</t>
  </si>
  <si>
    <t>Teilnehmer 4:</t>
  </si>
  <si>
    <t>Gewinner der 1. Trostrunde +
Verlierer der 2. Runde</t>
  </si>
  <si>
    <t>Verlierer der 1. Runde</t>
  </si>
  <si>
    <t>Teilnehmer 5:</t>
  </si>
  <si>
    <t>Gewinner</t>
  </si>
  <si>
    <t>Teilnehmer 6:</t>
  </si>
  <si>
    <t>Teilnehmer 7:</t>
  </si>
  <si>
    <t>Teilnehmer 8:</t>
  </si>
  <si>
    <t>Sieger:</t>
  </si>
  <si>
    <t>3. / 4. Platz</t>
  </si>
  <si>
    <t>5. / 6. Platz</t>
  </si>
  <si>
    <t>7. / 8. Platz</t>
  </si>
  <si>
    <t>Verlierer</t>
  </si>
  <si>
    <t>Finale</t>
  </si>
  <si>
    <t>2. Platz</t>
  </si>
  <si>
    <t>3. Platz</t>
  </si>
  <si>
    <t>5. Platz</t>
  </si>
  <si>
    <t>7. Platz</t>
  </si>
  <si>
    <t>4. Platz</t>
  </si>
  <si>
    <t>6. Platz</t>
  </si>
  <si>
    <t>8. Platz</t>
  </si>
  <si>
    <t>1. Runde</t>
  </si>
  <si>
    <t>2. Runde</t>
  </si>
  <si>
    <t>© Deutscher Tennis Bund e.V.</t>
  </si>
  <si>
    <t>1.Satz</t>
  </si>
  <si>
    <t>2.Satz</t>
  </si>
  <si>
    <t>3.Satz</t>
  </si>
  <si>
    <t>Sätze</t>
  </si>
  <si>
    <t>Ver-
lierer</t>
  </si>
  <si>
    <t>Clubmeisterschaften 2020 - Mixed</t>
  </si>
  <si>
    <t>Goldammer/Dorn</t>
  </si>
  <si>
    <t>Meuser-Schmelzer/Lehmann</t>
  </si>
  <si>
    <t>Gierse/von der Stein</t>
  </si>
  <si>
    <t>Hagedorn/Hagedorn</t>
  </si>
  <si>
    <t>Schmidt/Schmidt</t>
  </si>
  <si>
    <t>Velder/Velder</t>
  </si>
  <si>
    <t>Baum/Schulz</t>
  </si>
  <si>
    <t>Thiery/Thiery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</si>
</sst>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0"/>
      <name val="Arial"/>
      <family val="2"/>
    </font>
    <font>
      <sz val="10"/>
      <color indexed="8"/>
      <name val="Arial"/>
      <family val="2"/>
    </font>
    <font>
      <b/>
      <sz val="20"/>
      <color indexed="8"/>
      <name val="Tahoma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10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theme="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9C0006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FA7D00"/>
      <name val="Tahoma"/>
      <family val="2"/>
    </font>
    <font>
      <sz val="11"/>
      <color rgb="FFFF0000"/>
      <name val="Tahoma"/>
      <family val="2"/>
    </font>
    <font>
      <b/>
      <sz val="11"/>
      <color theme="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4" fontId="0" fillId="0" borderId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5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1" fillId="34" borderId="14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0" fontId="0" fillId="33" borderId="12" xfId="0" applyFill="1" applyBorder="1" applyAlignment="1">
      <alignment vertical="center"/>
    </xf>
    <xf numFmtId="0" fontId="1" fillId="34" borderId="16" xfId="0" applyFont="1" applyFill="1" applyBorder="1" applyAlignment="1">
      <alignment horizontal="left" vertical="center"/>
    </xf>
    <xf numFmtId="0" fontId="1" fillId="35" borderId="14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 horizontal="center" vertical="center" textRotation="90"/>
    </xf>
    <xf numFmtId="0" fontId="1" fillId="36" borderId="14" xfId="0" applyFont="1" applyFill="1" applyBorder="1" applyAlignment="1">
      <alignment horizontal="left" vertical="center"/>
    </xf>
    <xf numFmtId="0" fontId="1" fillId="37" borderId="14" xfId="0" applyFont="1" applyFill="1" applyBorder="1" applyAlignment="1">
      <alignment horizontal="left" vertical="center"/>
    </xf>
    <xf numFmtId="0" fontId="1" fillId="33" borderId="0" xfId="0" applyFont="1" applyFill="1" applyBorder="1" applyAlignment="1" applyProtection="1">
      <alignment vertical="center"/>
      <protection locked="0"/>
    </xf>
    <xf numFmtId="0" fontId="0" fillId="33" borderId="17" xfId="0" applyFill="1" applyBorder="1" applyAlignment="1">
      <alignment vertical="center"/>
    </xf>
    <xf numFmtId="0" fontId="1" fillId="36" borderId="16" xfId="0" applyFont="1" applyFill="1" applyBorder="1" applyAlignment="1">
      <alignment horizontal="left" vertical="center"/>
    </xf>
    <xf numFmtId="0" fontId="0" fillId="33" borderId="18" xfId="0" applyFill="1" applyBorder="1" applyAlignment="1">
      <alignment vertical="center"/>
    </xf>
    <xf numFmtId="0" fontId="1" fillId="37" borderId="16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>
      <alignment vertical="center"/>
    </xf>
    <xf numFmtId="0" fontId="0" fillId="33" borderId="0" xfId="0" applyFill="1" applyBorder="1" applyAlignment="1" applyProtection="1">
      <alignment horizontal="center" vertical="center" textRotation="90"/>
      <protection locked="0"/>
    </xf>
    <xf numFmtId="0" fontId="1" fillId="33" borderId="0" xfId="0" applyFont="1" applyFill="1" applyBorder="1" applyAlignment="1">
      <alignment horizontal="center" vertical="center" textRotation="90"/>
    </xf>
    <xf numFmtId="0" fontId="1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>
      <alignment horizontal="center"/>
    </xf>
    <xf numFmtId="0" fontId="0" fillId="33" borderId="2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1" fillId="38" borderId="14" xfId="0" applyFont="1" applyFill="1" applyBorder="1" applyAlignment="1">
      <alignment horizontal="left" vertical="center"/>
    </xf>
    <xf numFmtId="0" fontId="1" fillId="39" borderId="14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vertical="center"/>
    </xf>
    <xf numFmtId="0" fontId="1" fillId="40" borderId="14" xfId="0" applyFont="1" applyFill="1" applyBorder="1" applyAlignment="1">
      <alignment horizontal="left" vertical="center"/>
    </xf>
    <xf numFmtId="0" fontId="1" fillId="38" borderId="16" xfId="0" applyFont="1" applyFill="1" applyBorder="1" applyAlignment="1">
      <alignment horizontal="left" vertical="center"/>
    </xf>
    <xf numFmtId="0" fontId="1" fillId="39" borderId="16" xfId="0" applyFont="1" applyFill="1" applyBorder="1" applyAlignment="1">
      <alignment horizontal="left" vertical="center"/>
    </xf>
    <xf numFmtId="0" fontId="1" fillId="40" borderId="16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13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textRotation="90"/>
    </xf>
    <xf numFmtId="0" fontId="11" fillId="33" borderId="0" xfId="0" applyFont="1" applyFill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1" fillId="33" borderId="26" xfId="0" applyFont="1" applyFill="1" applyBorder="1" applyAlignment="1">
      <alignment/>
    </xf>
    <xf numFmtId="0" fontId="11" fillId="33" borderId="26" xfId="0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8" fillId="41" borderId="28" xfId="0" applyFont="1" applyFill="1" applyBorder="1" applyAlignment="1" applyProtection="1">
      <alignment horizontal="center" vertical="center"/>
      <protection locked="0"/>
    </xf>
    <xf numFmtId="0" fontId="8" fillId="42" borderId="29" xfId="0" applyFont="1" applyFill="1" applyBorder="1" applyAlignment="1" applyProtection="1">
      <alignment horizontal="center" vertical="center"/>
      <protection locked="0"/>
    </xf>
    <xf numFmtId="0" fontId="8" fillId="41" borderId="30" xfId="0" applyFont="1" applyFill="1" applyBorder="1" applyAlignment="1" applyProtection="1">
      <alignment horizontal="center" vertical="center"/>
      <protection locked="0"/>
    </xf>
    <xf numFmtId="0" fontId="8" fillId="42" borderId="31" xfId="0" applyFont="1" applyFill="1" applyBorder="1" applyAlignment="1" applyProtection="1">
      <alignment horizontal="center" vertical="center"/>
      <protection locked="0"/>
    </xf>
    <xf numFmtId="0" fontId="8" fillId="42" borderId="32" xfId="0" applyFont="1" applyFill="1" applyBorder="1" applyAlignment="1" applyProtection="1">
      <alignment horizontal="center" vertical="center"/>
      <protection locked="0"/>
    </xf>
    <xf numFmtId="0" fontId="8" fillId="41" borderId="33" xfId="0" applyFont="1" applyFill="1" applyBorder="1" applyAlignment="1" applyProtection="1">
      <alignment horizontal="center" vertical="center"/>
      <protection locked="0"/>
    </xf>
    <xf numFmtId="0" fontId="8" fillId="42" borderId="34" xfId="0" applyFont="1" applyFill="1" applyBorder="1" applyAlignment="1" applyProtection="1">
      <alignment horizontal="center" vertical="center"/>
      <protection locked="0"/>
    </xf>
    <xf numFmtId="0" fontId="8" fillId="41" borderId="35" xfId="0" applyFont="1" applyFill="1" applyBorder="1" applyAlignment="1" applyProtection="1">
      <alignment horizontal="center" vertical="center"/>
      <protection locked="0"/>
    </xf>
    <xf numFmtId="0" fontId="8" fillId="41" borderId="16" xfId="0" applyFont="1" applyFill="1" applyBorder="1" applyAlignment="1" applyProtection="1">
      <alignment horizontal="center" vertical="center"/>
      <protection locked="0"/>
    </xf>
    <xf numFmtId="0" fontId="8" fillId="41" borderId="17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8" fillId="42" borderId="36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3" fillId="33" borderId="23" xfId="0" applyFont="1" applyFill="1" applyBorder="1" applyAlignment="1" applyProtection="1">
      <alignment horizontal="center" vertical="center" textRotation="90"/>
      <protection locked="0"/>
    </xf>
    <xf numFmtId="0" fontId="0" fillId="33" borderId="20" xfId="0" applyFill="1" applyBorder="1" applyAlignment="1" applyProtection="1">
      <alignment horizontal="center" vertical="center" textRotation="90"/>
      <protection locked="0"/>
    </xf>
    <xf numFmtId="0" fontId="0" fillId="33" borderId="24" xfId="0" applyFill="1" applyBorder="1" applyAlignment="1" applyProtection="1">
      <alignment horizontal="center" vertical="center" textRotation="90"/>
      <protection locked="0"/>
    </xf>
    <xf numFmtId="0" fontId="1" fillId="33" borderId="0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1" fillId="42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 textRotation="90"/>
    </xf>
    <xf numFmtId="0" fontId="3" fillId="33" borderId="40" xfId="0" applyFont="1" applyFill="1" applyBorder="1" applyAlignment="1" applyProtection="1">
      <alignment horizontal="center" vertical="center" textRotation="90"/>
      <protection locked="0"/>
    </xf>
    <xf numFmtId="0" fontId="4" fillId="33" borderId="25" xfId="0" applyFont="1" applyFill="1" applyBorder="1" applyAlignment="1">
      <alignment horizontal="center" vertical="center" textRotation="90"/>
    </xf>
    <xf numFmtId="0" fontId="10" fillId="33" borderId="41" xfId="0" applyFont="1" applyFill="1" applyBorder="1" applyAlignment="1">
      <alignment horizontal="right" vertical="center" textRotation="90"/>
    </xf>
    <xf numFmtId="0" fontId="1" fillId="33" borderId="15" xfId="0" applyFont="1" applyFill="1" applyBorder="1" applyAlignment="1">
      <alignment horizontal="center" vertical="center" textRotation="90"/>
    </xf>
    <xf numFmtId="0" fontId="12" fillId="33" borderId="40" xfId="0" applyFont="1" applyFill="1" applyBorder="1" applyAlignment="1" applyProtection="1">
      <alignment horizontal="right" vertical="center" textRotation="90" wrapText="1"/>
      <protection locked="0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2" fillId="33" borderId="42" xfId="0" applyFont="1" applyFill="1" applyBorder="1" applyAlignment="1" applyProtection="1">
      <alignment horizontal="center" vertical="center"/>
      <protection locked="0"/>
    </xf>
    <xf numFmtId="0" fontId="3" fillId="43" borderId="38" xfId="0" applyFont="1" applyFill="1" applyBorder="1" applyAlignment="1">
      <alignment horizontal="center" vertical="center"/>
    </xf>
    <xf numFmtId="0" fontId="4" fillId="43" borderId="4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6</xdr:row>
      <xdr:rowOff>19050</xdr:rowOff>
    </xdr:from>
    <xdr:to>
      <xdr:col>33</xdr:col>
      <xdr:colOff>0</xdr:colOff>
      <xdr:row>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744450" y="1628775"/>
          <a:ext cx="495300" cy="1076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238125</xdr:colOff>
      <xdr:row>18</xdr:row>
      <xdr:rowOff>0</xdr:rowOff>
    </xdr:from>
    <xdr:to>
      <xdr:col>33</xdr:col>
      <xdr:colOff>0</xdr:colOff>
      <xdr:row>19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12734925" y="5381625"/>
          <a:ext cx="504825" cy="485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33</xdr:col>
      <xdr:colOff>19050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12744450" y="3000375"/>
          <a:ext cx="51435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238125</xdr:colOff>
      <xdr:row>20</xdr:row>
      <xdr:rowOff>95250</xdr:rowOff>
    </xdr:from>
    <xdr:to>
      <xdr:col>33</xdr:col>
      <xdr:colOff>0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12734925" y="6105525"/>
          <a:ext cx="504825" cy="1181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304800</xdr:rowOff>
    </xdr:from>
    <xdr:to>
      <xdr:col>26</xdr:col>
      <xdr:colOff>19050</xdr:colOff>
      <xdr:row>9</xdr:row>
      <xdr:rowOff>171450</xdr:rowOff>
    </xdr:to>
    <xdr:sp>
      <xdr:nvSpPr>
        <xdr:cNvPr id="5" name="Line 5"/>
        <xdr:cNvSpPr>
          <a:spLocks/>
        </xdr:cNvSpPr>
      </xdr:nvSpPr>
      <xdr:spPr>
        <a:xfrm flipV="1">
          <a:off x="9744075" y="1600200"/>
          <a:ext cx="514350" cy="11239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123825</xdr:rowOff>
    </xdr:from>
    <xdr:to>
      <xdr:col>26</xdr:col>
      <xdr:colOff>19050</xdr:colOff>
      <xdr:row>12</xdr:row>
      <xdr:rowOff>19050</xdr:rowOff>
    </xdr:to>
    <xdr:sp>
      <xdr:nvSpPr>
        <xdr:cNvPr id="6" name="Line 6"/>
        <xdr:cNvSpPr>
          <a:spLocks/>
        </xdr:cNvSpPr>
      </xdr:nvSpPr>
      <xdr:spPr>
        <a:xfrm>
          <a:off x="9744075" y="2990850"/>
          <a:ext cx="514350" cy="523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26</xdr:col>
      <xdr:colOff>0</xdr:colOff>
      <xdr:row>19</xdr:row>
      <xdr:rowOff>180975</xdr:rowOff>
    </xdr:to>
    <xdr:sp>
      <xdr:nvSpPr>
        <xdr:cNvPr id="7" name="Line 7"/>
        <xdr:cNvSpPr>
          <a:spLocks/>
        </xdr:cNvSpPr>
      </xdr:nvSpPr>
      <xdr:spPr>
        <a:xfrm flipV="1">
          <a:off x="9744075" y="5381625"/>
          <a:ext cx="495300" cy="495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20</xdr:row>
      <xdr:rowOff>142875</xdr:rowOff>
    </xdr:from>
    <xdr:to>
      <xdr:col>25</xdr:col>
      <xdr:colOff>238125</xdr:colOff>
      <xdr:row>23</xdr:row>
      <xdr:rowOff>295275</xdr:rowOff>
    </xdr:to>
    <xdr:sp>
      <xdr:nvSpPr>
        <xdr:cNvPr id="8" name="Line 8"/>
        <xdr:cNvSpPr>
          <a:spLocks/>
        </xdr:cNvSpPr>
      </xdr:nvSpPr>
      <xdr:spPr>
        <a:xfrm>
          <a:off x="9753600" y="6153150"/>
          <a:ext cx="476250" cy="1095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28575</xdr:rowOff>
    </xdr:from>
    <xdr:to>
      <xdr:col>7</xdr:col>
      <xdr:colOff>247650</xdr:colOff>
      <xdr:row>6</xdr:row>
      <xdr:rowOff>257175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809750" cy="1743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3"/>
  <sheetViews>
    <sheetView showGridLines="0" tabSelected="1" zoomScale="60" zoomScaleNormal="60" zoomScalePageLayoutView="75" workbookViewId="0" topLeftCell="A1">
      <selection activeCell="G16" sqref="G16"/>
    </sheetView>
  </sheetViews>
  <sheetFormatPr defaultColWidth="11.421875" defaultRowHeight="12.75"/>
  <cols>
    <col min="1" max="9" width="3.7109375" style="0" customWidth="1"/>
    <col min="10" max="10" width="22.7109375" style="0" customWidth="1"/>
    <col min="11" max="16" width="3.7109375" style="0" customWidth="1"/>
    <col min="17" max="17" width="22.7109375" style="0" customWidth="1"/>
    <col min="18" max="23" width="3.7109375" style="0" customWidth="1"/>
    <col min="24" max="24" width="22.7109375" style="0" customWidth="1"/>
    <col min="25" max="25" width="3.7109375" style="1" customWidth="1"/>
    <col min="26" max="26" width="3.7109375" style="0" customWidth="1"/>
    <col min="27" max="27" width="22.7109375" style="0" customWidth="1"/>
    <col min="28" max="33" width="3.7109375" style="0" customWidth="1"/>
    <col min="34" max="34" width="22.7109375" style="0" customWidth="1"/>
    <col min="35" max="40" width="3.7109375" style="0" customWidth="1"/>
    <col min="41" max="41" width="22.7109375" style="0" customWidth="1"/>
    <col min="42" max="50" width="3.7109375" style="0" customWidth="1"/>
    <col min="51" max="51" width="15.7109375" style="0" customWidth="1"/>
    <col min="52" max="52" width="25.7109375" style="0" customWidth="1"/>
    <col min="53" max="53" width="1.7109375" style="1" customWidth="1"/>
  </cols>
  <sheetData>
    <row r="1" spans="25:53" s="1" customFormat="1" ht="7.5" customHeight="1"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</row>
    <row r="2" spans="1:53" ht="25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17" t="s">
        <v>38</v>
      </c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5"/>
      <c r="AQ2" s="5"/>
      <c r="AR2" s="5"/>
      <c r="AS2" s="5"/>
      <c r="AT2" s="5"/>
      <c r="AU2" s="5"/>
      <c r="AV2" s="5"/>
      <c r="AW2" s="5"/>
      <c r="AX2" s="5"/>
      <c r="AY2" s="5"/>
      <c r="AZ2" s="6"/>
      <c r="BA2" s="7"/>
    </row>
    <row r="3" spans="1:53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8"/>
      <c r="AA3" s="8"/>
      <c r="AB3" s="8"/>
      <c r="AC3" s="8"/>
      <c r="AD3" s="8"/>
      <c r="AE3" s="8"/>
      <c r="AF3" s="9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7"/>
    </row>
    <row r="4" spans="1:53" ht="24.75" customHeight="1">
      <c r="A4" s="1"/>
      <c r="B4" s="1"/>
      <c r="C4" s="1"/>
      <c r="D4" s="1"/>
      <c r="E4" s="1"/>
      <c r="F4" s="1"/>
      <c r="G4" s="1"/>
      <c r="H4" s="1"/>
      <c r="I4" s="1"/>
      <c r="J4" s="10"/>
      <c r="K4" s="118" t="s">
        <v>0</v>
      </c>
      <c r="L4" s="118"/>
      <c r="M4" s="118"/>
      <c r="N4" s="118"/>
      <c r="O4" s="118"/>
      <c r="P4" s="118"/>
      <c r="Q4" s="118"/>
      <c r="R4" s="10"/>
      <c r="S4" s="10"/>
      <c r="T4" s="10"/>
      <c r="U4" s="10"/>
      <c r="V4" s="10"/>
      <c r="W4" s="10"/>
      <c r="X4" s="1"/>
      <c r="Y4" s="2"/>
      <c r="Z4" s="8"/>
      <c r="AA4" s="8"/>
      <c r="AB4" s="112" t="s">
        <v>33</v>
      </c>
      <c r="AC4" s="112" t="s">
        <v>34</v>
      </c>
      <c r="AD4" s="112" t="s">
        <v>35</v>
      </c>
      <c r="AE4" s="112" t="s">
        <v>36</v>
      </c>
      <c r="AF4" s="8"/>
      <c r="AG4" s="8"/>
      <c r="AH4" s="119" t="s">
        <v>1</v>
      </c>
      <c r="AI4" s="119"/>
      <c r="AJ4" s="119"/>
      <c r="AK4" s="119"/>
      <c r="AL4" s="119"/>
      <c r="AM4" s="119"/>
      <c r="AN4" s="119"/>
      <c r="AO4" s="11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7"/>
    </row>
    <row r="5" spans="1:53" ht="24.75" customHeight="1">
      <c r="A5" s="1"/>
      <c r="B5" s="1"/>
      <c r="C5" s="1"/>
      <c r="D5" s="1"/>
      <c r="E5" s="1"/>
      <c r="F5" s="1"/>
      <c r="G5" s="1"/>
      <c r="H5" s="1"/>
      <c r="I5" s="1"/>
      <c r="J5" s="12"/>
      <c r="K5" s="120" t="s">
        <v>2</v>
      </c>
      <c r="L5" s="120"/>
      <c r="M5" s="120"/>
      <c r="N5" s="120"/>
      <c r="O5" s="120"/>
      <c r="P5" s="120"/>
      <c r="Q5" s="120"/>
      <c r="R5" s="12"/>
      <c r="S5" s="12"/>
      <c r="T5" s="12"/>
      <c r="U5" s="12"/>
      <c r="V5" s="12"/>
      <c r="W5" s="12"/>
      <c r="X5" s="1"/>
      <c r="Y5" s="2"/>
      <c r="Z5" s="8"/>
      <c r="AA5" s="8"/>
      <c r="AB5" s="112"/>
      <c r="AC5" s="112"/>
      <c r="AD5" s="112"/>
      <c r="AE5" s="112"/>
      <c r="AF5" s="8"/>
      <c r="AG5" s="8"/>
      <c r="AH5" s="121" t="s">
        <v>3</v>
      </c>
      <c r="AI5" s="121"/>
      <c r="AJ5" s="121"/>
      <c r="AK5" s="121"/>
      <c r="AL5" s="121"/>
      <c r="AM5" s="121"/>
      <c r="AN5" s="121"/>
      <c r="AO5" s="13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7"/>
    </row>
    <row r="6" spans="1:53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6" t="s">
        <v>4</v>
      </c>
      <c r="O6" s="116"/>
      <c r="P6" s="116"/>
      <c r="Q6" s="116"/>
      <c r="R6" s="1"/>
      <c r="S6" s="1"/>
      <c r="T6" s="1"/>
      <c r="U6" s="116" t="s">
        <v>5</v>
      </c>
      <c r="V6" s="116"/>
      <c r="W6" s="116"/>
      <c r="X6" s="116"/>
      <c r="Y6" s="14"/>
      <c r="Z6" s="14"/>
      <c r="AA6" s="15" t="str">
        <f>IF(AZ7&lt;&gt;"",AZ7,"")</f>
        <v>Goldammer/Dorn</v>
      </c>
      <c r="AB6" s="82">
        <v>6</v>
      </c>
      <c r="AC6" s="82">
        <v>6</v>
      </c>
      <c r="AD6" s="82">
        <v>6</v>
      </c>
      <c r="AE6" s="83">
        <f>IF(AB6&gt;AB7,1,0)+IF(AC6&gt;AC7,1,0)+IF(AD6&gt;AD7,1,0)</f>
        <v>1</v>
      </c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16"/>
      <c r="AZ6" s="17"/>
      <c r="BA6" s="7"/>
    </row>
    <row r="7" spans="1:53" s="23" customFormat="1" ht="24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9"/>
      <c r="Z7" s="9"/>
      <c r="AA7" s="20" t="str">
        <f>IF(AZ9&lt;&gt;"",AZ9,"")</f>
        <v>Gierse/von der Stein</v>
      </c>
      <c r="AB7" s="84">
        <v>7</v>
      </c>
      <c r="AC7" s="84">
        <v>3</v>
      </c>
      <c r="AD7" s="84">
        <v>10</v>
      </c>
      <c r="AE7" s="85">
        <f>IF(AB7&gt;AB6,1,0)+IF(AC7&gt;AC6,1,0)+IF(AD7&gt;AD6,1,0)</f>
        <v>2</v>
      </c>
      <c r="AF7" s="9"/>
      <c r="AG7" s="9"/>
      <c r="AH7" s="8"/>
      <c r="AI7" s="8"/>
      <c r="AJ7" s="8"/>
      <c r="AK7" s="8"/>
      <c r="AL7" s="8"/>
      <c r="AM7" s="9"/>
      <c r="AN7" s="9"/>
      <c r="AO7" s="9"/>
      <c r="AP7" s="25"/>
      <c r="AQ7" s="25"/>
      <c r="AR7" s="25"/>
      <c r="AS7" s="8"/>
      <c r="AT7" s="8"/>
      <c r="AU7" s="8"/>
      <c r="AV7" s="8"/>
      <c r="AW7" s="8"/>
      <c r="AX7" s="8"/>
      <c r="AY7" s="16" t="s">
        <v>6</v>
      </c>
      <c r="AZ7" s="21" t="s">
        <v>39</v>
      </c>
      <c r="BA7" s="22"/>
    </row>
    <row r="8" spans="1:53" s="23" customFormat="1" ht="24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12" t="s">
        <v>36</v>
      </c>
      <c r="N8" s="112" t="s">
        <v>33</v>
      </c>
      <c r="O8" s="112" t="s">
        <v>34</v>
      </c>
      <c r="P8" s="112" t="s">
        <v>35</v>
      </c>
      <c r="Q8" s="18"/>
      <c r="R8" s="18"/>
      <c r="S8" s="18"/>
      <c r="T8" s="112" t="s">
        <v>36</v>
      </c>
      <c r="U8" s="112" t="s">
        <v>33</v>
      </c>
      <c r="V8" s="112" t="s">
        <v>34</v>
      </c>
      <c r="W8" s="112" t="s">
        <v>35</v>
      </c>
      <c r="X8" s="18"/>
      <c r="Y8" s="19"/>
      <c r="Z8" s="9"/>
      <c r="AA8" s="8"/>
      <c r="AB8" s="24"/>
      <c r="AC8" s="24"/>
      <c r="AD8" s="24"/>
      <c r="AE8" s="8"/>
      <c r="AF8" s="9"/>
      <c r="AG8" s="9"/>
      <c r="AH8" s="8"/>
      <c r="AI8" s="112" t="s">
        <v>33</v>
      </c>
      <c r="AJ8" s="112" t="s">
        <v>34</v>
      </c>
      <c r="AK8" s="112" t="s">
        <v>35</v>
      </c>
      <c r="AL8" s="112" t="s">
        <v>36</v>
      </c>
      <c r="AM8" s="9"/>
      <c r="AN8" s="9"/>
      <c r="AO8" s="9"/>
      <c r="AP8" s="25"/>
      <c r="AQ8" s="25"/>
      <c r="AR8" s="25"/>
      <c r="AS8" s="25"/>
      <c r="AT8" s="25"/>
      <c r="AU8" s="25"/>
      <c r="AV8" s="25"/>
      <c r="AW8" s="9"/>
      <c r="AX8" s="9"/>
      <c r="AY8" s="8"/>
      <c r="AZ8" s="24"/>
      <c r="BA8" s="22"/>
    </row>
    <row r="9" spans="1:53" s="23" customFormat="1" ht="24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12"/>
      <c r="N9" s="112"/>
      <c r="O9" s="112"/>
      <c r="P9" s="112"/>
      <c r="Q9" s="18"/>
      <c r="R9" s="18"/>
      <c r="S9" s="18"/>
      <c r="T9" s="112"/>
      <c r="U9" s="112"/>
      <c r="V9" s="112"/>
      <c r="W9" s="112"/>
      <c r="X9" s="18"/>
      <c r="Y9" s="19"/>
      <c r="Z9" s="9"/>
      <c r="AA9" s="8"/>
      <c r="AB9" s="24"/>
      <c r="AC9" s="24"/>
      <c r="AD9" s="24"/>
      <c r="AE9" s="8"/>
      <c r="AF9" s="9"/>
      <c r="AG9" s="9"/>
      <c r="AH9" s="8"/>
      <c r="AI9" s="112"/>
      <c r="AJ9" s="112"/>
      <c r="AK9" s="112"/>
      <c r="AL9" s="112"/>
      <c r="AM9" s="9"/>
      <c r="AN9" s="9"/>
      <c r="AO9" s="9"/>
      <c r="AP9" s="9"/>
      <c r="AQ9" s="9"/>
      <c r="AR9" s="13"/>
      <c r="AS9" s="25"/>
      <c r="AT9" s="25"/>
      <c r="AU9" s="25"/>
      <c r="AV9" s="25"/>
      <c r="AW9" s="9"/>
      <c r="AX9" s="9"/>
      <c r="AY9" s="16" t="s">
        <v>7</v>
      </c>
      <c r="AZ9" s="21" t="s">
        <v>41</v>
      </c>
      <c r="BA9" s="22"/>
    </row>
    <row r="10" spans="1:54" s="23" customFormat="1" ht="24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86">
        <f>IF(N10&gt;N11,1,0)+IF(O10&gt;O11,1,0)+IF(P10&gt;P11,1,0)</f>
        <v>0</v>
      </c>
      <c r="N10" s="87">
        <v>1</v>
      </c>
      <c r="O10" s="82">
        <v>3</v>
      </c>
      <c r="P10" s="82"/>
      <c r="Q10" s="26" t="str">
        <f>IF(T10+T11=0,0,IF(T10&gt;T11,X10,X11))</f>
        <v>Goldammer/Dorn</v>
      </c>
      <c r="R10" s="18"/>
      <c r="S10" s="18"/>
      <c r="T10" s="86">
        <f>IF(U10&gt;U11,1,0)+IF(V10&gt;V11,1,0)+IF(W10&gt;W11,1,0)</f>
        <v>1</v>
      </c>
      <c r="U10" s="87"/>
      <c r="V10" s="82"/>
      <c r="W10" s="82">
        <v>1</v>
      </c>
      <c r="X10" s="26" t="str">
        <f>IF(AE6+AE7=0,0,IF(AE6&lt;AE7,AA6,AA7))</f>
        <v>Goldammer/Dorn</v>
      </c>
      <c r="Y10" s="19"/>
      <c r="Z10" s="9"/>
      <c r="AA10" s="8"/>
      <c r="AB10" s="24"/>
      <c r="AC10" s="24"/>
      <c r="AD10" s="24"/>
      <c r="AE10" s="8"/>
      <c r="AF10" s="9"/>
      <c r="AG10" s="9"/>
      <c r="AH10" s="27" t="str">
        <f>IF(AE6+AE7=0,0,IF(AE6&gt;AE7,AA6,AA7))</f>
        <v>Gierse/von der Stein</v>
      </c>
      <c r="AI10" s="82">
        <v>1</v>
      </c>
      <c r="AJ10" s="82"/>
      <c r="AK10" s="82"/>
      <c r="AL10" s="83">
        <f>IF(AI10&gt;AI11,1,0)+IF(AJ10&gt;AJ11,1,0)+IF(AK10&gt;AK11,1,0)</f>
        <v>1</v>
      </c>
      <c r="AM10" s="9"/>
      <c r="AN10" s="9"/>
      <c r="AO10" s="9"/>
      <c r="AP10" s="9"/>
      <c r="AQ10" s="9"/>
      <c r="AR10" s="13"/>
      <c r="AS10" s="13"/>
      <c r="AT10" s="13"/>
      <c r="AU10" s="13"/>
      <c r="AV10" s="13"/>
      <c r="AW10" s="25"/>
      <c r="AX10" s="25"/>
      <c r="AY10" s="9"/>
      <c r="AZ10" s="28"/>
      <c r="BA10" s="22"/>
      <c r="BB10" s="18"/>
    </row>
    <row r="11" spans="1:53" s="23" customFormat="1" ht="24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88">
        <f>IF(N11&gt;N10,1,0)+IF(O11&gt;O10,1,0)+IF(P11&gt;P10,1,0)</f>
        <v>2</v>
      </c>
      <c r="N11" s="89">
        <v>6</v>
      </c>
      <c r="O11" s="84">
        <v>6</v>
      </c>
      <c r="P11" s="90"/>
      <c r="Q11" s="30" t="str">
        <f>IF(AL20+AL21=0,0,IF(AL20&lt;AL21,AH20,AH21))</f>
        <v>Meuser-Schmelzer/Lehmann</v>
      </c>
      <c r="R11" s="29"/>
      <c r="S11" s="31"/>
      <c r="T11" s="88">
        <f>IF(U11&gt;U10,1,0)+IF(V11&gt;V10,1,0)+IF(W11&gt;W10,1,0)</f>
        <v>0</v>
      </c>
      <c r="U11" s="89"/>
      <c r="V11" s="84"/>
      <c r="W11" s="91"/>
      <c r="X11" s="30" t="str">
        <f>IF(AE12+AE13=0,0,IF(AE12&lt;AE13,AA12,AA13))</f>
        <v>Schmidt/Schmidt</v>
      </c>
      <c r="Y11" s="19"/>
      <c r="Z11" s="9"/>
      <c r="AA11" s="8"/>
      <c r="AB11" s="24"/>
      <c r="AC11" s="24"/>
      <c r="AD11" s="24"/>
      <c r="AE11" s="8"/>
      <c r="AF11" s="9"/>
      <c r="AG11" s="9"/>
      <c r="AH11" s="32" t="str">
        <f>IF(AE12+AE13=0,0,IF(AE12&gt;AE13,AA12,AA13))</f>
        <v>Hagedorn/Hagedorn</v>
      </c>
      <c r="AI11" s="84"/>
      <c r="AJ11" s="84"/>
      <c r="AK11" s="84"/>
      <c r="AL11" s="85">
        <f>IF(AI11&gt;AI10,1,0)+IF(AJ11&gt;AJ10,1,0)+IF(AK11&gt;AK10,1,0)</f>
        <v>0</v>
      </c>
      <c r="AM11" s="33"/>
      <c r="AN11" s="9"/>
      <c r="AO11" s="9"/>
      <c r="AP11" s="9"/>
      <c r="AQ11" s="9"/>
      <c r="AR11" s="13"/>
      <c r="AS11" s="13"/>
      <c r="AT11" s="13"/>
      <c r="AU11" s="13"/>
      <c r="AV11" s="13"/>
      <c r="AW11" s="25"/>
      <c r="AX11" s="25"/>
      <c r="AY11" s="16" t="s">
        <v>8</v>
      </c>
      <c r="AZ11" s="21" t="s">
        <v>42</v>
      </c>
      <c r="BA11" s="22"/>
    </row>
    <row r="12" spans="1:53" s="23" customFormat="1" ht="24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34"/>
      <c r="M12" s="18"/>
      <c r="N12" s="18"/>
      <c r="O12" s="18"/>
      <c r="P12" s="18"/>
      <c r="Q12" s="36"/>
      <c r="R12" s="18"/>
      <c r="S12" s="37"/>
      <c r="T12" s="18"/>
      <c r="U12" s="18"/>
      <c r="V12" s="18"/>
      <c r="W12" s="92"/>
      <c r="X12" s="18"/>
      <c r="Y12" s="19"/>
      <c r="Z12" s="9"/>
      <c r="AA12" s="15" t="str">
        <f>IF(AZ11&lt;&gt;"",AZ11,"")</f>
        <v>Hagedorn/Hagedorn</v>
      </c>
      <c r="AB12" s="82">
        <v>7</v>
      </c>
      <c r="AC12" s="82">
        <v>6</v>
      </c>
      <c r="AD12" s="82"/>
      <c r="AE12" s="83">
        <f>IF(AB12&gt;AB13,1,0)+IF(AC12&gt;AC13,1,0)+IF(AD12&gt;AD13,1,0)</f>
        <v>2</v>
      </c>
      <c r="AF12" s="9"/>
      <c r="AG12" s="9"/>
      <c r="AH12" s="36"/>
      <c r="AI12" s="93"/>
      <c r="AJ12" s="28"/>
      <c r="AK12" s="38"/>
      <c r="AL12" s="13"/>
      <c r="AM12" s="39"/>
      <c r="AN12" s="9"/>
      <c r="AO12" s="9"/>
      <c r="AP12" s="9"/>
      <c r="AQ12" s="9"/>
      <c r="AR12" s="13"/>
      <c r="AS12" s="13"/>
      <c r="AT12" s="13"/>
      <c r="AU12" s="13"/>
      <c r="AV12" s="13"/>
      <c r="AW12" s="13"/>
      <c r="AX12" s="13"/>
      <c r="AY12" s="25"/>
      <c r="AZ12" s="40"/>
      <c r="BA12" s="22"/>
    </row>
    <row r="13" spans="1:53" s="23" customFormat="1" ht="24.75" customHeight="1">
      <c r="A13" s="18"/>
      <c r="B13" s="18"/>
      <c r="C13" s="18"/>
      <c r="D13" s="18"/>
      <c r="E13" s="18"/>
      <c r="F13" s="112" t="s">
        <v>36</v>
      </c>
      <c r="G13" s="112" t="s">
        <v>33</v>
      </c>
      <c r="H13" s="112" t="s">
        <v>34</v>
      </c>
      <c r="I13" s="112" t="s">
        <v>35</v>
      </c>
      <c r="J13" s="18"/>
      <c r="K13" s="18"/>
      <c r="L13" s="34"/>
      <c r="M13" s="18"/>
      <c r="N13" s="18"/>
      <c r="O13" s="18"/>
      <c r="P13" s="18"/>
      <c r="Q13" s="18"/>
      <c r="R13" s="18"/>
      <c r="S13" s="37"/>
      <c r="T13" s="18"/>
      <c r="U13" s="18"/>
      <c r="V13" s="18"/>
      <c r="W13" s="18"/>
      <c r="X13" s="18"/>
      <c r="Y13" s="19"/>
      <c r="Z13" s="9"/>
      <c r="AA13" s="20" t="str">
        <f>IF(AZ13&lt;&gt;"",AZ13,"")</f>
        <v>Schmidt/Schmidt</v>
      </c>
      <c r="AB13" s="84">
        <v>5</v>
      </c>
      <c r="AC13" s="84">
        <v>4</v>
      </c>
      <c r="AD13" s="84"/>
      <c r="AE13" s="94">
        <f>IF(AB13&gt;AB12,1,0)+IF(AC13&gt;AC12,1,0)+IF(AD13&gt;AD12,1,0)</f>
        <v>0</v>
      </c>
      <c r="AF13" s="9"/>
      <c r="AG13" s="9"/>
      <c r="AH13" s="9"/>
      <c r="AI13" s="28"/>
      <c r="AJ13" s="28"/>
      <c r="AK13" s="38"/>
      <c r="AL13" s="13"/>
      <c r="AM13" s="39"/>
      <c r="AN13" s="9"/>
      <c r="AO13" s="9"/>
      <c r="AP13" s="112" t="s">
        <v>33</v>
      </c>
      <c r="AQ13" s="112" t="s">
        <v>34</v>
      </c>
      <c r="AR13" s="112" t="s">
        <v>35</v>
      </c>
      <c r="AS13" s="112" t="s">
        <v>36</v>
      </c>
      <c r="AT13" s="41"/>
      <c r="AU13" s="41"/>
      <c r="AV13" s="41"/>
      <c r="AW13" s="13"/>
      <c r="AX13" s="13"/>
      <c r="AY13" s="16" t="s">
        <v>9</v>
      </c>
      <c r="AZ13" s="21" t="s">
        <v>43</v>
      </c>
      <c r="BA13" s="22"/>
    </row>
    <row r="14" spans="1:53" s="23" customFormat="1" ht="24.75" customHeight="1">
      <c r="A14" s="18"/>
      <c r="B14" s="18"/>
      <c r="C14" s="18"/>
      <c r="D14" s="18"/>
      <c r="E14" s="18"/>
      <c r="F14" s="112"/>
      <c r="G14" s="112"/>
      <c r="H14" s="112"/>
      <c r="I14" s="112"/>
      <c r="J14" s="18"/>
      <c r="K14" s="18"/>
      <c r="L14" s="34"/>
      <c r="M14" s="18"/>
      <c r="N14" s="18"/>
      <c r="O14" s="18"/>
      <c r="P14" s="18"/>
      <c r="Q14" s="18"/>
      <c r="R14" s="18"/>
      <c r="S14" s="37"/>
      <c r="T14" s="18"/>
      <c r="U14" s="18"/>
      <c r="V14" s="18"/>
      <c r="W14" s="18"/>
      <c r="X14" s="18"/>
      <c r="Y14" s="19"/>
      <c r="Z14" s="9"/>
      <c r="AA14" s="42"/>
      <c r="AB14" s="95"/>
      <c r="AC14" s="95"/>
      <c r="AD14" s="43"/>
      <c r="AE14" s="43"/>
      <c r="AF14" s="9"/>
      <c r="AG14" s="9"/>
      <c r="AH14" s="9"/>
      <c r="AI14" s="28"/>
      <c r="AJ14" s="28"/>
      <c r="AK14" s="38"/>
      <c r="AL14" s="13"/>
      <c r="AM14" s="39"/>
      <c r="AN14" s="9"/>
      <c r="AO14" s="9"/>
      <c r="AP14" s="112"/>
      <c r="AQ14" s="112"/>
      <c r="AR14" s="112"/>
      <c r="AS14" s="112"/>
      <c r="AT14" s="25"/>
      <c r="AU14" s="25"/>
      <c r="AV14" s="25"/>
      <c r="AW14" s="13"/>
      <c r="AX14" s="13"/>
      <c r="AY14" s="13"/>
      <c r="AZ14" s="38"/>
      <c r="BA14" s="22"/>
    </row>
    <row r="15" spans="1:53" s="23" customFormat="1" ht="24.75" customHeight="1">
      <c r="A15" s="18"/>
      <c r="B15" s="18"/>
      <c r="C15" s="18"/>
      <c r="D15" s="18"/>
      <c r="E15" s="18"/>
      <c r="F15" s="86">
        <f>IF(G15&gt;G16,1,0)+IF(H15&gt;H16,1,0)+IF(I15&gt;I16,1,0)</f>
        <v>2</v>
      </c>
      <c r="G15" s="87">
        <v>6</v>
      </c>
      <c r="H15" s="82">
        <v>6</v>
      </c>
      <c r="I15" s="82"/>
      <c r="J15" s="26" t="str">
        <f>IF(M10+M11=0,0,IF(M10&gt;M11,Q10,Q11))</f>
        <v>Meuser-Schmelzer/Lehmann</v>
      </c>
      <c r="K15" s="42"/>
      <c r="L15" s="44"/>
      <c r="M15" s="42"/>
      <c r="N15" s="114" t="s">
        <v>10</v>
      </c>
      <c r="O15" s="114"/>
      <c r="P15" s="114"/>
      <c r="Q15" s="114"/>
      <c r="R15" s="18"/>
      <c r="S15" s="37"/>
      <c r="T15" s="18"/>
      <c r="U15" s="115" t="s">
        <v>11</v>
      </c>
      <c r="V15" s="115"/>
      <c r="W15" s="115"/>
      <c r="X15" s="115"/>
      <c r="Y15" s="19"/>
      <c r="Z15" s="9"/>
      <c r="AA15" s="8"/>
      <c r="AB15" s="24"/>
      <c r="AC15" s="24"/>
      <c r="AD15" s="24"/>
      <c r="AE15" s="8"/>
      <c r="AF15" s="9"/>
      <c r="AG15" s="9"/>
      <c r="AH15" s="9"/>
      <c r="AI15" s="28"/>
      <c r="AJ15" s="28"/>
      <c r="AK15" s="38"/>
      <c r="AL15" s="13"/>
      <c r="AM15" s="39"/>
      <c r="AN15" s="9"/>
      <c r="AO15" s="27" t="str">
        <f>IF(AL10+AL11=0,0,IF(AL10&gt;AL11,AH10,AH11))</f>
        <v>Gierse/von der Stein</v>
      </c>
      <c r="AP15" s="82">
        <v>2</v>
      </c>
      <c r="AQ15" s="82">
        <v>0</v>
      </c>
      <c r="AR15" s="82"/>
      <c r="AS15" s="83">
        <f>IF(AP15&gt;AP16,1,0)+IF(AQ15&gt;AQ16,1,0)+IF(AR15&gt;AR16,1,0)</f>
        <v>0</v>
      </c>
      <c r="AT15" s="43"/>
      <c r="AU15" s="43"/>
      <c r="AV15" s="43"/>
      <c r="AW15" s="13"/>
      <c r="AX15" s="13"/>
      <c r="AY15" s="16" t="s">
        <v>12</v>
      </c>
      <c r="AZ15" s="21" t="s">
        <v>45</v>
      </c>
      <c r="BA15" s="22"/>
    </row>
    <row r="16" spans="1:53" s="23" customFormat="1" ht="24.75" customHeight="1">
      <c r="A16" s="18"/>
      <c r="B16" s="18"/>
      <c r="C16" s="18"/>
      <c r="D16" s="108" t="s">
        <v>13</v>
      </c>
      <c r="E16" s="29"/>
      <c r="F16" s="88">
        <f>IF(G16&gt;G15,1,0)+IF(H16&gt;H15,1,0)+IF(I16&gt;I15,1,0)</f>
        <v>0</v>
      </c>
      <c r="G16" s="89">
        <v>1</v>
      </c>
      <c r="H16" s="84">
        <v>2</v>
      </c>
      <c r="I16" s="84"/>
      <c r="J16" s="26" t="str">
        <f>IF(M20+M21=0,0,IF(M20&gt;M21,Q20,Q21))</f>
        <v>Thiery/Thiery</v>
      </c>
      <c r="K16" s="45"/>
      <c r="L16" s="44"/>
      <c r="M16" s="42"/>
      <c r="N16" s="114"/>
      <c r="O16" s="114"/>
      <c r="P16" s="114"/>
      <c r="Q16" s="114"/>
      <c r="R16" s="37"/>
      <c r="S16" s="37"/>
      <c r="T16" s="18"/>
      <c r="U16" s="115"/>
      <c r="V16" s="115"/>
      <c r="W16" s="115"/>
      <c r="X16" s="115"/>
      <c r="Y16" s="19"/>
      <c r="Z16" s="9"/>
      <c r="AA16" s="8"/>
      <c r="AB16" s="24"/>
      <c r="AC16" s="24"/>
      <c r="AD16" s="24"/>
      <c r="AE16" s="8"/>
      <c r="AF16" s="9"/>
      <c r="AG16" s="9"/>
      <c r="AH16" s="9"/>
      <c r="AI16" s="28"/>
      <c r="AJ16" s="28"/>
      <c r="AK16" s="38"/>
      <c r="AL16" s="13"/>
      <c r="AM16" s="39"/>
      <c r="AN16" s="46"/>
      <c r="AO16" s="27" t="str">
        <f>IF(AL20+AL21=0,0,IF(AL20&gt;AL21,AH20,AH21))</f>
        <v>Baum/Schulz</v>
      </c>
      <c r="AP16" s="84">
        <v>6</v>
      </c>
      <c r="AQ16" s="84">
        <v>6</v>
      </c>
      <c r="AR16" s="84"/>
      <c r="AS16" s="85">
        <f>IF(AP16&gt;AP15,1,0)+IF(AQ16&gt;AQ15,1,0)+IF(AR16&gt;AR15,1,0)</f>
        <v>2</v>
      </c>
      <c r="AT16" s="43"/>
      <c r="AU16" s="43"/>
      <c r="AV16" s="43"/>
      <c r="AW16" s="13"/>
      <c r="AX16" s="13"/>
      <c r="AY16" s="13"/>
      <c r="AZ16" s="38"/>
      <c r="BA16" s="22"/>
    </row>
    <row r="17" spans="1:53" s="23" customFormat="1" ht="24.75" customHeight="1">
      <c r="A17" s="18"/>
      <c r="B17" s="18"/>
      <c r="C17" s="18"/>
      <c r="D17" s="108"/>
      <c r="E17" s="34"/>
      <c r="F17" s="18"/>
      <c r="G17" s="35"/>
      <c r="H17" s="35"/>
      <c r="I17" s="109" t="s">
        <v>21</v>
      </c>
      <c r="J17" s="47"/>
      <c r="K17" s="48"/>
      <c r="L17" s="49"/>
      <c r="M17" s="48"/>
      <c r="N17" s="48"/>
      <c r="O17" s="48"/>
      <c r="P17" s="48"/>
      <c r="Q17" s="48"/>
      <c r="R17" s="18"/>
      <c r="S17" s="37"/>
      <c r="T17" s="18"/>
      <c r="U17" s="18"/>
      <c r="V17" s="18"/>
      <c r="W17" s="18"/>
      <c r="X17" s="18"/>
      <c r="Y17" s="19"/>
      <c r="Z17" s="9"/>
      <c r="AA17" s="8"/>
      <c r="AB17" s="24"/>
      <c r="AC17" s="24"/>
      <c r="AD17" s="24"/>
      <c r="AE17" s="8"/>
      <c r="AF17" s="9"/>
      <c r="AG17" s="9"/>
      <c r="AH17" s="9"/>
      <c r="AI17" s="28"/>
      <c r="AJ17" s="28"/>
      <c r="AK17" s="38"/>
      <c r="AL17" s="13"/>
      <c r="AM17" s="39"/>
      <c r="AN17" s="110"/>
      <c r="AO17" s="111" t="s">
        <v>13</v>
      </c>
      <c r="AP17" s="96"/>
      <c r="AQ17" s="28"/>
      <c r="AR17" s="28"/>
      <c r="AS17" s="9"/>
      <c r="AT17" s="9"/>
      <c r="AU17" s="9"/>
      <c r="AV17" s="9"/>
      <c r="AW17" s="13"/>
      <c r="AX17" s="13"/>
      <c r="AY17" s="16" t="s">
        <v>14</v>
      </c>
      <c r="AZ17" s="21" t="s">
        <v>46</v>
      </c>
      <c r="BA17" s="22"/>
    </row>
    <row r="18" spans="1:54" s="23" customFormat="1" ht="24.75" customHeight="1">
      <c r="A18" s="18"/>
      <c r="B18" s="18"/>
      <c r="C18" s="18"/>
      <c r="D18" s="108"/>
      <c r="E18" s="34"/>
      <c r="F18" s="18"/>
      <c r="G18" s="35"/>
      <c r="H18" s="35"/>
      <c r="I18" s="109"/>
      <c r="J18" s="34"/>
      <c r="K18" s="37"/>
      <c r="L18" s="34"/>
      <c r="M18" s="37"/>
      <c r="N18" s="37"/>
      <c r="O18" s="37"/>
      <c r="P18" s="37"/>
      <c r="Q18" s="37"/>
      <c r="R18" s="18"/>
      <c r="S18" s="37"/>
      <c r="T18" s="112"/>
      <c r="U18" s="112"/>
      <c r="V18" s="112"/>
      <c r="W18" s="112"/>
      <c r="X18" s="18"/>
      <c r="Y18" s="19"/>
      <c r="Z18" s="9"/>
      <c r="AA18" s="15" t="str">
        <f>IF(AZ15&lt;&gt;"",AZ15,"")</f>
        <v>Baum/Schulz</v>
      </c>
      <c r="AB18" s="82">
        <v>1</v>
      </c>
      <c r="AC18" s="82"/>
      <c r="AD18" s="82"/>
      <c r="AE18" s="83">
        <f>IF(AB18&gt;AB19,1,0)+IF(AC18&gt;AC19,1,0)+IF(AD18&gt;AD19,1,0)</f>
        <v>1</v>
      </c>
      <c r="AF18" s="9"/>
      <c r="AG18" s="9"/>
      <c r="AH18" s="9"/>
      <c r="AI18" s="28"/>
      <c r="AJ18" s="28"/>
      <c r="AK18" s="38"/>
      <c r="AL18" s="13"/>
      <c r="AM18" s="39"/>
      <c r="AN18" s="110"/>
      <c r="AO18" s="111"/>
      <c r="AP18" s="97"/>
      <c r="AQ18" s="28"/>
      <c r="AR18" s="28"/>
      <c r="AS18" s="9"/>
      <c r="AT18" s="9"/>
      <c r="AU18" s="9"/>
      <c r="AV18" s="9"/>
      <c r="AW18" s="13"/>
      <c r="AX18" s="13"/>
      <c r="AY18" s="13"/>
      <c r="AZ18" s="38"/>
      <c r="BA18" s="22"/>
      <c r="BB18" s="18"/>
    </row>
    <row r="19" spans="1:53" s="23" customFormat="1" ht="24.75" customHeight="1">
      <c r="A19" s="18"/>
      <c r="B19" s="18"/>
      <c r="C19" s="18"/>
      <c r="D19" s="108"/>
      <c r="E19" s="34"/>
      <c r="F19" s="18"/>
      <c r="G19" s="35"/>
      <c r="H19" s="35"/>
      <c r="I19" s="109"/>
      <c r="J19" s="34"/>
      <c r="K19" s="37"/>
      <c r="L19" s="34"/>
      <c r="M19" s="37"/>
      <c r="N19" s="37"/>
      <c r="O19" s="37"/>
      <c r="P19" s="37"/>
      <c r="Q19" s="37"/>
      <c r="R19" s="18"/>
      <c r="S19" s="37"/>
      <c r="T19" s="112"/>
      <c r="U19" s="112"/>
      <c r="V19" s="112"/>
      <c r="W19" s="112"/>
      <c r="X19" s="18"/>
      <c r="Y19" s="19"/>
      <c r="Z19" s="9"/>
      <c r="AA19" s="20" t="str">
        <f>IF(AZ17&lt;&gt;"",AZ17,"")</f>
        <v>Thiery/Thiery</v>
      </c>
      <c r="AB19" s="84"/>
      <c r="AC19" s="84"/>
      <c r="AD19" s="84"/>
      <c r="AE19" s="94">
        <f>IF(AB19&gt;AB18,1,0)+IF(AC19&gt;AC18,1,0)+IF(AD19&gt;AD18,1,0)</f>
        <v>0</v>
      </c>
      <c r="AF19" s="9"/>
      <c r="AG19" s="9"/>
      <c r="AH19" s="9"/>
      <c r="AI19" s="28"/>
      <c r="AJ19" s="28"/>
      <c r="AK19" s="38"/>
      <c r="AL19" s="13"/>
      <c r="AM19" s="39"/>
      <c r="AN19" s="110"/>
      <c r="AO19" s="111"/>
      <c r="AP19" s="97"/>
      <c r="AQ19" s="51"/>
      <c r="AR19" s="51"/>
      <c r="AS19" s="52"/>
      <c r="AT19" s="52"/>
      <c r="AU19" s="52"/>
      <c r="AV19" s="52"/>
      <c r="AW19" s="13"/>
      <c r="AX19" s="13"/>
      <c r="AY19" s="16" t="s">
        <v>15</v>
      </c>
      <c r="AZ19" s="21" t="s">
        <v>44</v>
      </c>
      <c r="BA19" s="22"/>
    </row>
    <row r="20" spans="1:53" s="23" customFormat="1" ht="24.75" customHeight="1">
      <c r="A20" s="18"/>
      <c r="B20" s="18"/>
      <c r="C20" s="18"/>
      <c r="D20" s="108"/>
      <c r="E20" s="34"/>
      <c r="F20" s="18"/>
      <c r="G20" s="35"/>
      <c r="H20" s="35"/>
      <c r="I20" s="109"/>
      <c r="J20" s="34"/>
      <c r="K20" s="37"/>
      <c r="L20" s="53"/>
      <c r="M20" s="86">
        <f>IF(N20&gt;N21,1,0)+IF(O20&gt;O21,1,0)+IF(P20&gt;P21,1,0)</f>
        <v>1</v>
      </c>
      <c r="N20" s="87"/>
      <c r="O20" s="82"/>
      <c r="P20" s="82">
        <v>1</v>
      </c>
      <c r="Q20" s="26" t="str">
        <f>IF(T20+T21=0,0,IF(T20&gt;T21,X20,X21))</f>
        <v>Thiery/Thiery</v>
      </c>
      <c r="R20" s="18"/>
      <c r="S20" s="54"/>
      <c r="T20" s="86">
        <f>IF(U20&gt;U21,1,0)+IF(V20&gt;V21,1,0)+IF(W20&gt;W21,1,0)</f>
        <v>2</v>
      </c>
      <c r="U20" s="87">
        <v>6</v>
      </c>
      <c r="V20" s="82">
        <v>6</v>
      </c>
      <c r="W20" s="82"/>
      <c r="X20" s="26" t="str">
        <f>IF(AE18+AE19=0,0,IF(AE18&lt;AE19,AA18,AA19))</f>
        <v>Thiery/Thiery</v>
      </c>
      <c r="Y20" s="19"/>
      <c r="Z20" s="9"/>
      <c r="AA20" s="42"/>
      <c r="AB20" s="95"/>
      <c r="AC20" s="95"/>
      <c r="AD20" s="43"/>
      <c r="AE20" s="43"/>
      <c r="AF20" s="9"/>
      <c r="AG20" s="9"/>
      <c r="AH20" s="27" t="str">
        <f>IF(AE18+AE19=0,0,IF(AE18&gt;AE19,AA18,AA19))</f>
        <v>Baum/Schulz</v>
      </c>
      <c r="AI20" s="82">
        <v>6</v>
      </c>
      <c r="AJ20" s="82">
        <v>6</v>
      </c>
      <c r="AK20" s="82"/>
      <c r="AL20" s="83">
        <f>IF(AI20&gt;AI21,1,0)+IF(AJ20&gt;AJ21,1,0)+IF(AK20&gt;AK21,1,0)</f>
        <v>2</v>
      </c>
      <c r="AM20" s="55"/>
      <c r="AN20" s="110"/>
      <c r="AO20" s="111"/>
      <c r="AP20" s="97"/>
      <c r="AQ20" s="51"/>
      <c r="AR20" s="51"/>
      <c r="AS20" s="52"/>
      <c r="AT20" s="52"/>
      <c r="AU20" s="52"/>
      <c r="AV20" s="52"/>
      <c r="AW20" s="9"/>
      <c r="AX20" s="9"/>
      <c r="AY20" s="9"/>
      <c r="AZ20" s="28"/>
      <c r="BA20" s="22"/>
    </row>
    <row r="21" spans="1:53" s="23" customFormat="1" ht="24.75" customHeight="1">
      <c r="A21" s="18"/>
      <c r="B21" s="18"/>
      <c r="C21" s="18"/>
      <c r="D21" s="108"/>
      <c r="E21" s="34"/>
      <c r="F21" s="18"/>
      <c r="G21" s="35"/>
      <c r="H21" s="35"/>
      <c r="I21" s="109"/>
      <c r="J21" s="34"/>
      <c r="K21" s="37"/>
      <c r="L21" s="37"/>
      <c r="M21" s="88">
        <f>IF(N21&gt;N20,1,0)+IF(O21&gt;O20,1,0)+IF(P21&gt;P20,1,0)</f>
        <v>0</v>
      </c>
      <c r="N21" s="89"/>
      <c r="O21" s="84"/>
      <c r="P21" s="90"/>
      <c r="Q21" s="30" t="str">
        <f>IF(AL10+AL11=0,0,IF(AL10&lt;AL11,AH10,AH11))</f>
        <v>Hagedorn/Hagedorn</v>
      </c>
      <c r="R21" s="29"/>
      <c r="S21" s="18"/>
      <c r="T21" s="88">
        <f>IF(U21&gt;U20,1,0)+IF(V21&gt;V20,1,0)+IF(W21&gt;W20,1,0)</f>
        <v>0</v>
      </c>
      <c r="U21" s="89">
        <v>2</v>
      </c>
      <c r="V21" s="84">
        <v>1</v>
      </c>
      <c r="W21" s="84"/>
      <c r="X21" s="30" t="str">
        <f>IF(AE24+AE25=0,0,IF(AE24&lt;AE25,AA24,AA25))</f>
        <v>Velder/Velder</v>
      </c>
      <c r="Y21" s="19"/>
      <c r="Z21" s="9"/>
      <c r="AA21" s="8"/>
      <c r="AB21" s="24"/>
      <c r="AC21" s="24"/>
      <c r="AD21" s="24"/>
      <c r="AE21" s="8"/>
      <c r="AF21" s="9"/>
      <c r="AG21" s="9"/>
      <c r="AH21" s="32" t="str">
        <f>IF(AE24+AE25=0,0,IF(AE24&gt;AE25,AA24,AA25))</f>
        <v>Meuser-Schmelzer/Lehmann</v>
      </c>
      <c r="AI21" s="84">
        <v>2</v>
      </c>
      <c r="AJ21" s="84">
        <v>2</v>
      </c>
      <c r="AK21" s="84"/>
      <c r="AL21" s="85">
        <f>IF(AI21&gt;AI20,1,0)+IF(AJ21&gt;AJ20,1,0)+IF(AK21&gt;AK20,1,0)</f>
        <v>0</v>
      </c>
      <c r="AM21" s="9"/>
      <c r="AN21" s="110"/>
      <c r="AO21" s="111"/>
      <c r="AP21" s="97"/>
      <c r="AQ21" s="51"/>
      <c r="AR21" s="51"/>
      <c r="AS21" s="52"/>
      <c r="AT21" s="52"/>
      <c r="AU21" s="52"/>
      <c r="AV21" s="52"/>
      <c r="AW21" s="9"/>
      <c r="AX21" s="9"/>
      <c r="AY21" s="16" t="s">
        <v>16</v>
      </c>
      <c r="AZ21" s="21" t="s">
        <v>40</v>
      </c>
      <c r="BA21" s="22"/>
    </row>
    <row r="22" spans="1:53" s="23" customFormat="1" ht="24.75" customHeight="1">
      <c r="A22" s="18"/>
      <c r="B22" s="18"/>
      <c r="C22" s="18"/>
      <c r="D22" s="108"/>
      <c r="E22" s="34"/>
      <c r="F22" s="18"/>
      <c r="G22" s="35"/>
      <c r="H22" s="35"/>
      <c r="I22" s="109"/>
      <c r="J22" s="34"/>
      <c r="K22" s="37"/>
      <c r="L22" s="37"/>
      <c r="M22" s="37"/>
      <c r="N22" s="50"/>
      <c r="O22" s="113" t="s">
        <v>37</v>
      </c>
      <c r="P22" s="113"/>
      <c r="Q22" s="36"/>
      <c r="R22" s="18"/>
      <c r="S22" s="18"/>
      <c r="T22" s="18"/>
      <c r="U22" s="35"/>
      <c r="V22" s="113" t="s">
        <v>37</v>
      </c>
      <c r="W22" s="113"/>
      <c r="X22" s="18"/>
      <c r="Y22" s="19"/>
      <c r="Z22" s="9"/>
      <c r="AA22" s="8"/>
      <c r="AB22" s="24"/>
      <c r="AC22" s="24"/>
      <c r="AD22" s="24"/>
      <c r="AE22" s="8"/>
      <c r="AF22" s="9"/>
      <c r="AG22" s="9"/>
      <c r="AH22" s="36"/>
      <c r="AI22" s="92"/>
      <c r="AJ22" s="9"/>
      <c r="AK22" s="9"/>
      <c r="AL22" s="9"/>
      <c r="AM22" s="56"/>
      <c r="AN22" s="110"/>
      <c r="AO22" s="111"/>
      <c r="AP22" s="97"/>
      <c r="AQ22" s="51"/>
      <c r="AR22" s="51"/>
      <c r="AS22" s="52"/>
      <c r="AT22" s="52"/>
      <c r="AU22" s="52"/>
      <c r="AV22" s="52"/>
      <c r="AW22" s="9"/>
      <c r="AX22" s="9"/>
      <c r="AY22" s="16"/>
      <c r="AZ22" s="57"/>
      <c r="BA22" s="22"/>
    </row>
    <row r="23" spans="1:53" s="23" customFormat="1" ht="24.75" customHeight="1">
      <c r="A23" s="18"/>
      <c r="B23" s="18"/>
      <c r="C23" s="18"/>
      <c r="D23" s="108"/>
      <c r="E23" s="34"/>
      <c r="F23" s="18"/>
      <c r="G23" s="35"/>
      <c r="H23" s="35"/>
      <c r="I23" s="109"/>
      <c r="J23" s="53"/>
      <c r="K23" s="37"/>
      <c r="L23" s="37"/>
      <c r="M23" s="37"/>
      <c r="N23" s="50"/>
      <c r="O23" s="113"/>
      <c r="P23" s="113"/>
      <c r="Q23" s="37"/>
      <c r="R23" s="18"/>
      <c r="S23" s="18"/>
      <c r="T23" s="18"/>
      <c r="U23" s="35"/>
      <c r="V23" s="113"/>
      <c r="W23" s="113"/>
      <c r="X23" s="18"/>
      <c r="Y23" s="19"/>
      <c r="Z23" s="9"/>
      <c r="AA23" s="8"/>
      <c r="AB23" s="24"/>
      <c r="AC23" s="24"/>
      <c r="AD23" s="24"/>
      <c r="AE23" s="8"/>
      <c r="AF23" s="9"/>
      <c r="AG23" s="9"/>
      <c r="AH23" s="9"/>
      <c r="AI23" s="9"/>
      <c r="AJ23" s="9"/>
      <c r="AK23" s="9"/>
      <c r="AL23" s="9"/>
      <c r="AM23" s="58"/>
      <c r="AN23" s="9"/>
      <c r="AO23" s="111"/>
      <c r="AP23" s="98"/>
      <c r="AQ23" s="51"/>
      <c r="AR23" s="51"/>
      <c r="AS23" s="52"/>
      <c r="AT23" s="52"/>
      <c r="AU23" s="52"/>
      <c r="AV23" s="52"/>
      <c r="AW23" s="9"/>
      <c r="AX23" s="9"/>
      <c r="AY23" s="59" t="s">
        <v>17</v>
      </c>
      <c r="AZ23" s="38"/>
      <c r="BA23" s="22"/>
    </row>
    <row r="24" spans="1:53" s="23" customFormat="1" ht="24.75" customHeight="1">
      <c r="A24" s="18"/>
      <c r="B24" s="18"/>
      <c r="C24" s="18"/>
      <c r="D24" s="108"/>
      <c r="E24" s="34"/>
      <c r="F24" s="86">
        <f>IF(G24&gt;G25,1,0)+IF(H24&gt;H25,1,0)+IF(I24&gt;I25,1,0)</f>
        <v>0</v>
      </c>
      <c r="G24" s="87"/>
      <c r="H24" s="82"/>
      <c r="I24" s="82"/>
      <c r="J24" s="60" t="str">
        <f>IF(F15+F16=0,0,IF(F15&lt;F16,J15,J16))</f>
        <v>Thiery/Thiery</v>
      </c>
      <c r="K24" s="42"/>
      <c r="L24" s="42"/>
      <c r="M24" s="86">
        <f>IF(N24&gt;N25,1,0)+IF(O24&gt;O25,1,0)+IF(P24&gt;P25,1,0)</f>
        <v>0</v>
      </c>
      <c r="N24" s="87"/>
      <c r="O24" s="82"/>
      <c r="P24" s="82"/>
      <c r="Q24" s="61" t="str">
        <f>IF(M10+M11=0,0,IF(M10&lt;M11,Q10,Q11))</f>
        <v>Goldammer/Dorn</v>
      </c>
      <c r="R24" s="18"/>
      <c r="S24" s="18"/>
      <c r="T24" s="86">
        <f>IF(U24&gt;U25,1,0)+IF(V24&gt;V25,1,0)+IF(W24&gt;W25,1,0)</f>
        <v>0</v>
      </c>
      <c r="U24" s="87"/>
      <c r="V24" s="82"/>
      <c r="W24" s="82"/>
      <c r="X24" s="61" t="str">
        <f>IF(T10+T11=0,0,IF(T10&lt;T11,X10,X11))</f>
        <v>Schmidt/Schmidt</v>
      </c>
      <c r="Y24" s="19"/>
      <c r="Z24" s="9"/>
      <c r="AA24" s="15" t="str">
        <f>IF(AZ19&lt;&gt;"",AZ19,"")</f>
        <v>Velder/Velder</v>
      </c>
      <c r="AB24" s="82">
        <v>3</v>
      </c>
      <c r="AC24" s="82">
        <v>4</v>
      </c>
      <c r="AD24" s="82"/>
      <c r="AE24" s="83">
        <f>IF(AB24&gt;AB25,1,0)+IF(AC24&gt;AC25,1,0)+IF(AD24&gt;AD25,1,0)</f>
        <v>0</v>
      </c>
      <c r="AF24" s="9"/>
      <c r="AG24" s="9"/>
      <c r="AH24" s="9"/>
      <c r="AI24" s="9"/>
      <c r="AJ24" s="9"/>
      <c r="AK24" s="9"/>
      <c r="AL24" s="9"/>
      <c r="AM24" s="62"/>
      <c r="AN24" s="9"/>
      <c r="AO24" s="63" t="str">
        <f>IF(AS15+AS16=0,0,IF(AS15&gt;AS16,AO15,AO16))</f>
        <v>Baum/Schulz</v>
      </c>
      <c r="AP24" s="82"/>
      <c r="AQ24" s="82"/>
      <c r="AR24" s="82"/>
      <c r="AS24" s="83">
        <f>IF(AP24&gt;AP25,1,0)+IF(AQ24&gt;AQ25,1,0)+IF(AR24&gt;AR25,1,0)</f>
        <v>0</v>
      </c>
      <c r="AT24" s="52"/>
      <c r="AU24" s="52"/>
      <c r="AV24" s="105"/>
      <c r="AW24" s="105"/>
      <c r="AX24" s="105"/>
      <c r="AY24" s="104">
        <f>IF(AS24+AS25=0,0,IF(AS24&gt;AS25,AO24,AO25))</f>
        <v>0</v>
      </c>
      <c r="AZ24" s="104"/>
      <c r="BA24" s="22"/>
    </row>
    <row r="25" spans="1:53" s="23" customFormat="1" ht="24.75" customHeight="1">
      <c r="A25" s="18"/>
      <c r="B25" s="18"/>
      <c r="C25" s="18"/>
      <c r="D25" s="108"/>
      <c r="E25" s="34"/>
      <c r="F25" s="88">
        <f>IF(G25&gt;G24,1,0)+IF(H25&gt;H24,1,0)+IF(I25&gt;I24,1,0)</f>
        <v>0</v>
      </c>
      <c r="G25" s="89"/>
      <c r="H25" s="84"/>
      <c r="I25" s="84"/>
      <c r="J25" s="64" t="str">
        <f>IF(AS15+AS16=0,0,IF(AS15&lt;AS16,AO15,AO16))</f>
        <v>Gierse/von der Stein</v>
      </c>
      <c r="K25" s="42"/>
      <c r="L25" s="42"/>
      <c r="M25" s="88">
        <f>IF(N25&gt;N24,1,0)+IF(O25&gt;O24,1,0)+IF(P25&gt;P24,1,0)</f>
        <v>0</v>
      </c>
      <c r="N25" s="89"/>
      <c r="O25" s="84"/>
      <c r="P25" s="90"/>
      <c r="Q25" s="65" t="str">
        <f>IF(M20+M21=0,0,IF(M20&lt;M21,Q20,Q21))</f>
        <v>Hagedorn/Hagedorn</v>
      </c>
      <c r="R25" s="18"/>
      <c r="S25" s="18"/>
      <c r="T25" s="88">
        <f>IF(U25&gt;U24,1,0)+IF(V25&gt;V24,1,0)+IF(W25&gt;W24,1,0)</f>
        <v>0</v>
      </c>
      <c r="U25" s="89"/>
      <c r="V25" s="84"/>
      <c r="W25" s="90"/>
      <c r="X25" s="65" t="str">
        <f>IF(T20+T21=0,0,IF(T20&lt;T21,X20,X21))</f>
        <v>Velder/Velder</v>
      </c>
      <c r="Y25" s="19"/>
      <c r="Z25" s="9"/>
      <c r="AA25" s="20" t="str">
        <f>IF(AZ21&lt;&gt;"",AZ21,"")</f>
        <v>Meuser-Schmelzer/Lehmann</v>
      </c>
      <c r="AB25" s="84">
        <v>6</v>
      </c>
      <c r="AC25" s="84">
        <v>6</v>
      </c>
      <c r="AD25" s="84"/>
      <c r="AE25" s="94">
        <f>IF(AB25&gt;AB24,1,0)+IF(AC25&gt;AC24,1,0)+IF(AD25&gt;AD24,1,0)</f>
        <v>2</v>
      </c>
      <c r="AF25" s="9"/>
      <c r="AG25" s="9"/>
      <c r="AH25" s="9"/>
      <c r="AI25" s="9"/>
      <c r="AJ25" s="9"/>
      <c r="AK25" s="9"/>
      <c r="AL25" s="9"/>
      <c r="AM25" s="62"/>
      <c r="AN25" s="9"/>
      <c r="AO25" s="66" t="str">
        <f>IF(F15+F16=0,0,IF(F15&gt;F16,J15,J16))</f>
        <v>Meuser-Schmelzer/Lehmann</v>
      </c>
      <c r="AP25" s="84"/>
      <c r="AQ25" s="84"/>
      <c r="AR25" s="84"/>
      <c r="AS25" s="85">
        <f>IF(AP25&gt;AP24,1,0)+IF(AQ25&gt;AQ24,1,0)+IF(AR25&gt;AR24,1,0)</f>
        <v>0</v>
      </c>
      <c r="AT25" s="5"/>
      <c r="AU25" s="5"/>
      <c r="AV25" s="5"/>
      <c r="AW25" s="67"/>
      <c r="AX25" s="67"/>
      <c r="AY25" s="104">
        <f>IF(AS24+AS25=0,0,IF(AS24&lt;AS25,AO24,AO25))</f>
        <v>0</v>
      </c>
      <c r="AZ25" s="104"/>
      <c r="BA25" s="22"/>
    </row>
    <row r="26" spans="1:53" s="23" customFormat="1" ht="24.75" customHeight="1">
      <c r="A26" s="18"/>
      <c r="B26" s="18"/>
      <c r="C26" s="18"/>
      <c r="D26" s="108"/>
      <c r="E26" s="34"/>
      <c r="F26" s="18"/>
      <c r="G26" s="18"/>
      <c r="H26" s="18"/>
      <c r="I26" s="18"/>
      <c r="J26" s="68" t="s">
        <v>18</v>
      </c>
      <c r="K26" s="69"/>
      <c r="L26" s="69"/>
      <c r="M26" s="69"/>
      <c r="N26" s="69"/>
      <c r="O26" s="69"/>
      <c r="P26" s="69"/>
      <c r="Q26" s="70" t="s">
        <v>19</v>
      </c>
      <c r="R26" s="54"/>
      <c r="S26" s="54"/>
      <c r="T26" s="54"/>
      <c r="U26" s="54"/>
      <c r="V26" s="54"/>
      <c r="W26" s="54"/>
      <c r="X26" s="70" t="s">
        <v>20</v>
      </c>
      <c r="Y26" s="54"/>
      <c r="Z26" s="56"/>
      <c r="AA26" s="71"/>
      <c r="AB26" s="72"/>
      <c r="AC26" s="72"/>
      <c r="AD26" s="72"/>
      <c r="AE26" s="72"/>
      <c r="AF26" s="56"/>
      <c r="AG26" s="56"/>
      <c r="AH26" s="106" t="s">
        <v>21</v>
      </c>
      <c r="AI26" s="106"/>
      <c r="AJ26" s="106"/>
      <c r="AK26" s="106"/>
      <c r="AL26" s="106"/>
      <c r="AM26" s="62"/>
      <c r="AN26" s="9"/>
      <c r="AO26" s="73" t="s">
        <v>22</v>
      </c>
      <c r="AP26" s="52"/>
      <c r="AQ26" s="52"/>
      <c r="AR26" s="52"/>
      <c r="AS26" s="52"/>
      <c r="AT26" s="52"/>
      <c r="AU26" s="52"/>
      <c r="AV26" s="52"/>
      <c r="AW26" s="9"/>
      <c r="AX26" s="9"/>
      <c r="AY26" s="59" t="s">
        <v>23</v>
      </c>
      <c r="AZ26" s="74"/>
      <c r="BA26" s="22"/>
    </row>
    <row r="27" spans="1:53" s="23" customFormat="1" ht="24.75" customHeight="1">
      <c r="A27" s="18"/>
      <c r="B27" s="18"/>
      <c r="C27" s="18"/>
      <c r="D27" s="108"/>
      <c r="E27" s="53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6"/>
      <c r="AA27" s="71"/>
      <c r="AB27" s="72"/>
      <c r="AC27" s="72"/>
      <c r="AD27" s="72"/>
      <c r="AE27" s="72"/>
      <c r="AF27" s="56"/>
      <c r="AG27" s="56"/>
      <c r="AH27" s="56"/>
      <c r="AI27" s="56"/>
      <c r="AJ27" s="56"/>
      <c r="AK27" s="56"/>
      <c r="AL27" s="56"/>
      <c r="AM27" s="56"/>
      <c r="AN27" s="56"/>
      <c r="AO27" s="55"/>
      <c r="AP27" s="75"/>
      <c r="AQ27" s="75"/>
      <c r="AR27" s="75"/>
      <c r="AS27" s="75"/>
      <c r="AT27" s="5"/>
      <c r="AU27" s="5"/>
      <c r="AV27" s="5"/>
      <c r="AW27" s="67"/>
      <c r="AX27" s="67"/>
      <c r="AY27" s="59"/>
      <c r="AZ27" s="74"/>
      <c r="BA27" s="22"/>
    </row>
    <row r="28" spans="1:53" s="23" customFormat="1" ht="24.75" customHeight="1">
      <c r="A28" s="18"/>
      <c r="B28" s="18"/>
      <c r="C28" s="18"/>
      <c r="D28" s="7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9"/>
      <c r="AA28" s="42"/>
      <c r="AB28" s="43"/>
      <c r="AC28" s="43"/>
      <c r="AD28" s="43"/>
      <c r="AE28" s="43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75"/>
      <c r="AQ28" s="75"/>
      <c r="AR28" s="75"/>
      <c r="AS28" s="75"/>
      <c r="AT28" s="5"/>
      <c r="AU28" s="5"/>
      <c r="AV28" s="5"/>
      <c r="AW28" s="67"/>
      <c r="AX28" s="67"/>
      <c r="AY28" s="59"/>
      <c r="AZ28" s="74"/>
      <c r="BA28" s="22"/>
    </row>
    <row r="29" spans="1:53" s="23" customFormat="1" ht="24.75" customHeight="1">
      <c r="A29" s="18"/>
      <c r="B29" s="18"/>
      <c r="C29" s="18"/>
      <c r="D29" s="18"/>
      <c r="E29" s="37"/>
      <c r="F29" s="107" t="s">
        <v>24</v>
      </c>
      <c r="G29" s="107"/>
      <c r="H29" s="107"/>
      <c r="I29" s="107"/>
      <c r="J29" s="37"/>
      <c r="K29" s="37"/>
      <c r="L29" s="37"/>
      <c r="M29" s="101" t="s">
        <v>25</v>
      </c>
      <c r="N29" s="101"/>
      <c r="O29" s="101"/>
      <c r="P29" s="101"/>
      <c r="Q29" s="37"/>
      <c r="R29" s="37"/>
      <c r="S29" s="37"/>
      <c r="T29" s="101" t="s">
        <v>26</v>
      </c>
      <c r="U29" s="101"/>
      <c r="V29" s="101"/>
      <c r="W29" s="101"/>
      <c r="X29" s="37"/>
      <c r="Y29" s="37"/>
      <c r="Z29" s="9"/>
      <c r="AA29" s="42"/>
      <c r="AB29" s="43"/>
      <c r="AC29" s="43"/>
      <c r="AD29" s="43"/>
      <c r="AE29" s="43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75"/>
      <c r="AQ29" s="75"/>
      <c r="AR29" s="75"/>
      <c r="AS29" s="75"/>
      <c r="AT29" s="5"/>
      <c r="AU29" s="5"/>
      <c r="AV29" s="5"/>
      <c r="AW29" s="67"/>
      <c r="AX29" s="67"/>
      <c r="AY29" s="59"/>
      <c r="AZ29" s="38"/>
      <c r="BA29" s="22"/>
    </row>
    <row r="30" spans="1:53" s="23" customFormat="1" ht="24.75" customHeight="1">
      <c r="A30" s="18"/>
      <c r="B30" s="18"/>
      <c r="C30" s="18"/>
      <c r="D30" s="18"/>
      <c r="E30" s="37"/>
      <c r="F30" s="104">
        <f>IF(F24+F25=0,0,IF(F24&gt;F25,J24,J25))</f>
        <v>0</v>
      </c>
      <c r="G30" s="104"/>
      <c r="H30" s="104"/>
      <c r="I30" s="104"/>
      <c r="J30" s="104"/>
      <c r="K30" s="37"/>
      <c r="L30" s="37"/>
      <c r="M30" s="104">
        <f>IF(M24+M25=0,0,IF(M24&gt;M25,Q24,Q25))</f>
        <v>0</v>
      </c>
      <c r="N30" s="104"/>
      <c r="O30" s="104"/>
      <c r="P30" s="104"/>
      <c r="Q30" s="104"/>
      <c r="R30" s="37"/>
      <c r="S30" s="37"/>
      <c r="T30" s="104">
        <f>IF(T24+T25=0,0,IF(T24&gt;T25,X24,X25))</f>
        <v>0</v>
      </c>
      <c r="U30" s="104"/>
      <c r="V30" s="104"/>
      <c r="W30" s="104"/>
      <c r="X30" s="104"/>
      <c r="Y30" s="37"/>
      <c r="Z30" s="9"/>
      <c r="AA30" s="42"/>
      <c r="AB30" s="43"/>
      <c r="AC30" s="43"/>
      <c r="AD30" s="43"/>
      <c r="AE30" s="43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75"/>
      <c r="AQ30" s="75"/>
      <c r="AR30" s="75"/>
      <c r="AS30" s="75"/>
      <c r="AT30" s="5"/>
      <c r="AU30" s="5"/>
      <c r="AV30" s="5"/>
      <c r="AW30" s="67"/>
      <c r="AX30" s="67"/>
      <c r="AY30" s="102"/>
      <c r="AZ30" s="102"/>
      <c r="BA30" s="22"/>
    </row>
    <row r="31" spans="1:53" ht="24.75" customHeight="1">
      <c r="A31" s="1"/>
      <c r="B31" s="1"/>
      <c r="C31" s="1"/>
      <c r="D31" s="18"/>
      <c r="E31" s="18"/>
      <c r="F31" s="104">
        <f>IF(F24+F25=0,0,IF(F24&lt;F25,J24,J25))</f>
        <v>0</v>
      </c>
      <c r="G31" s="104"/>
      <c r="H31" s="104"/>
      <c r="I31" s="104"/>
      <c r="J31" s="104"/>
      <c r="K31" s="18"/>
      <c r="L31" s="18"/>
      <c r="M31" s="104">
        <f>IF(M24+M25=0,0,IF(M24&lt;M25,Q24,Q25))</f>
        <v>0</v>
      </c>
      <c r="N31" s="104"/>
      <c r="O31" s="104"/>
      <c r="P31" s="104"/>
      <c r="Q31" s="104"/>
      <c r="R31" s="18"/>
      <c r="S31" s="18"/>
      <c r="T31" s="104">
        <f>IF(T24+T25=0,0,IF(T24&lt;T25,X24,X25))</f>
        <v>0</v>
      </c>
      <c r="U31" s="104"/>
      <c r="V31" s="104"/>
      <c r="W31" s="104"/>
      <c r="X31" s="104"/>
      <c r="Y31" s="37"/>
      <c r="Z31" s="9"/>
      <c r="AA31" s="42"/>
      <c r="AB31" s="8"/>
      <c r="AC31" s="8"/>
      <c r="AD31" s="8"/>
      <c r="AE31" s="8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52"/>
      <c r="AQ31" s="52"/>
      <c r="AR31" s="52"/>
      <c r="AS31" s="77"/>
      <c r="AT31" s="77"/>
      <c r="AU31" s="77"/>
      <c r="AV31" s="77"/>
      <c r="AW31" s="9"/>
      <c r="AX31" s="9"/>
      <c r="AY31" s="102"/>
      <c r="AZ31" s="102"/>
      <c r="BA31" s="22"/>
    </row>
    <row r="32" spans="1:53" ht="24.75" customHeight="1">
      <c r="A32" s="1"/>
      <c r="B32" s="1"/>
      <c r="C32" s="1"/>
      <c r="D32" s="1"/>
      <c r="E32" s="1"/>
      <c r="F32" s="100" t="s">
        <v>27</v>
      </c>
      <c r="G32" s="100"/>
      <c r="H32" s="100"/>
      <c r="I32" s="100"/>
      <c r="J32" s="1"/>
      <c r="K32" s="1"/>
      <c r="L32" s="1"/>
      <c r="M32" s="101" t="s">
        <v>28</v>
      </c>
      <c r="N32" s="101"/>
      <c r="O32" s="101"/>
      <c r="P32" s="101"/>
      <c r="Q32" s="1"/>
      <c r="R32" s="1"/>
      <c r="S32" s="1"/>
      <c r="T32" s="101" t="s">
        <v>29</v>
      </c>
      <c r="U32" s="101"/>
      <c r="V32" s="101"/>
      <c r="W32" s="101"/>
      <c r="X32" s="1"/>
      <c r="Y32" s="2"/>
      <c r="Z32" s="8"/>
      <c r="AA32" s="102" t="s">
        <v>30</v>
      </c>
      <c r="AB32" s="102"/>
      <c r="AC32" s="102"/>
      <c r="AD32" s="102"/>
      <c r="AE32" s="102"/>
      <c r="AF32" s="8"/>
      <c r="AG32" s="8"/>
      <c r="AH32" s="102" t="s">
        <v>31</v>
      </c>
      <c r="AI32" s="102"/>
      <c r="AJ32" s="102"/>
      <c r="AK32" s="102"/>
      <c r="AL32" s="102"/>
      <c r="AM32" s="52"/>
      <c r="AN32" s="1"/>
      <c r="AO32" s="77"/>
      <c r="AP32" s="103"/>
      <c r="AQ32" s="103"/>
      <c r="AR32" s="103"/>
      <c r="AS32" s="103"/>
      <c r="AT32" s="103"/>
      <c r="AU32" s="103"/>
      <c r="AV32" s="103"/>
      <c r="AW32" s="103"/>
      <c r="AX32" s="75"/>
      <c r="AY32" s="99"/>
      <c r="AZ32" s="99"/>
      <c r="BA32" s="7"/>
    </row>
    <row r="33" spans="1:53" ht="15.75">
      <c r="A33" s="78"/>
      <c r="B33" s="78"/>
      <c r="C33" s="78" t="s">
        <v>32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80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81"/>
    </row>
  </sheetData>
  <sheetProtection password="C5A6" sheet="1"/>
  <mergeCells count="65">
    <mergeCell ref="Z2:AO2"/>
    <mergeCell ref="K4:Q4"/>
    <mergeCell ref="AB4:AB5"/>
    <mergeCell ref="AC4:AC5"/>
    <mergeCell ref="AD4:AD5"/>
    <mergeCell ref="AE4:AE5"/>
    <mergeCell ref="AH4:AN4"/>
    <mergeCell ref="K5:Q5"/>
    <mergeCell ref="AH5:AN5"/>
    <mergeCell ref="N6:Q6"/>
    <mergeCell ref="U6:X6"/>
    <mergeCell ref="M8:M9"/>
    <mergeCell ref="N8:N9"/>
    <mergeCell ref="O8:O9"/>
    <mergeCell ref="P8:P9"/>
    <mergeCell ref="T8:T9"/>
    <mergeCell ref="U8:U9"/>
    <mergeCell ref="V8:V9"/>
    <mergeCell ref="W8:W9"/>
    <mergeCell ref="AI8:AI9"/>
    <mergeCell ref="AJ8:AJ9"/>
    <mergeCell ref="AK8:AK9"/>
    <mergeCell ref="AL8:AL9"/>
    <mergeCell ref="F13:F14"/>
    <mergeCell ref="G13:G14"/>
    <mergeCell ref="H13:H14"/>
    <mergeCell ref="I13:I14"/>
    <mergeCell ref="AP13:AP14"/>
    <mergeCell ref="AQ13:AQ14"/>
    <mergeCell ref="AR13:AR14"/>
    <mergeCell ref="AS13:AS14"/>
    <mergeCell ref="N15:Q16"/>
    <mergeCell ref="U15:X16"/>
    <mergeCell ref="D16:D27"/>
    <mergeCell ref="I17:I23"/>
    <mergeCell ref="AN17:AN22"/>
    <mergeCell ref="AO17:AO23"/>
    <mergeCell ref="T18:T19"/>
    <mergeCell ref="U18:U19"/>
    <mergeCell ref="V18:V19"/>
    <mergeCell ref="W18:W19"/>
    <mergeCell ref="O22:P23"/>
    <mergeCell ref="V22:W23"/>
    <mergeCell ref="AV24:AX24"/>
    <mergeCell ref="AY24:AZ24"/>
    <mergeCell ref="AY25:AZ25"/>
    <mergeCell ref="AH26:AL26"/>
    <mergeCell ref="F29:I29"/>
    <mergeCell ref="M29:P29"/>
    <mergeCell ref="T29:W29"/>
    <mergeCell ref="F30:J30"/>
    <mergeCell ref="M30:Q30"/>
    <mergeCell ref="T30:X30"/>
    <mergeCell ref="AY30:AZ30"/>
    <mergeCell ref="F31:J31"/>
    <mergeCell ref="M31:Q31"/>
    <mergeCell ref="T31:X31"/>
    <mergeCell ref="AY31:AZ31"/>
    <mergeCell ref="AY32:AZ32"/>
    <mergeCell ref="F32:I32"/>
    <mergeCell ref="M32:P32"/>
    <mergeCell ref="T32:W32"/>
    <mergeCell ref="AA32:AE32"/>
    <mergeCell ref="AH32:AL32"/>
    <mergeCell ref="AP32:AW32"/>
  </mergeCells>
  <printOptions horizontalCentered="1" verticalCentered="1"/>
  <pageMargins left="0.25" right="0.25" top="0.75" bottom="0.75" header="0.3" footer="0.3"/>
  <pageSetup fitToWidth="0" fitToHeight="1" horizontalDpi="300" verticalDpi="300" orientation="landscape" paperSize="8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Bretz, Fabienne</dc:creator>
  <cp:keywords/>
  <dc:description/>
  <cp:lastModifiedBy>Krätzer</cp:lastModifiedBy>
  <cp:lastPrinted>2020-07-15T10:36:11Z</cp:lastPrinted>
  <dcterms:created xsi:type="dcterms:W3CDTF">2016-07-19T09:29:02Z</dcterms:created>
  <dcterms:modified xsi:type="dcterms:W3CDTF">2020-11-07T08:47:54Z</dcterms:modified>
  <cp:category/>
  <cp:version/>
  <cp:contentType/>
  <cp:contentStatus/>
</cp:coreProperties>
</file>