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af\OneDrive\Tennis\Sommer 2020\CM\"/>
    </mc:Choice>
  </mc:AlternateContent>
  <xr:revisionPtr revIDLastSave="0" documentId="13_ncr:1_{D72391AB-60BE-4EA6-A52A-4AAB4DCE1A3F}" xr6:coauthVersionLast="45" xr6:coauthVersionMax="45" xr10:uidLastSave="{00000000-0000-0000-0000-000000000000}"/>
  <bookViews>
    <workbookView xWindow="-120" yWindow="-120" windowWidth="25440" windowHeight="15390" xr2:uid="{181B7DFD-7BA7-4605-96D9-78B3E470DF1B}"/>
  </bookViews>
  <sheets>
    <sheet name="8er-Gr 2GwS neu" sheetId="1" r:id="rId1"/>
  </sheets>
  <externalReferences>
    <externalReference r:id="rId2"/>
    <externalReference r:id="rId3"/>
  </externalReferences>
  <definedNames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27" i="1" l="1"/>
  <c r="BM27" i="1"/>
  <c r="BK27" i="1"/>
  <c r="BG27" i="1"/>
  <c r="BE27" i="1"/>
  <c r="BA27" i="1"/>
  <c r="AY27" i="1"/>
  <c r="AU27" i="1"/>
  <c r="BQ26" i="1"/>
  <c r="AI10" i="1" s="1"/>
  <c r="BM26" i="1"/>
  <c r="BK26" i="1"/>
  <c r="O12" i="1" s="1"/>
  <c r="BG26" i="1"/>
  <c r="BE26" i="1"/>
  <c r="AD12" i="1" s="1"/>
  <c r="BA26" i="1"/>
  <c r="AY26" i="1"/>
  <c r="Z10" i="1" s="1"/>
  <c r="AU26" i="1"/>
  <c r="BQ24" i="1"/>
  <c r="BM24" i="1"/>
  <c r="BK24" i="1"/>
  <c r="BG24" i="1"/>
  <c r="BE24" i="1"/>
  <c r="BA24" i="1"/>
  <c r="AY24" i="1"/>
  <c r="AU24" i="1"/>
  <c r="BQ23" i="1"/>
  <c r="Z15" i="1" s="1"/>
  <c r="BM23" i="1"/>
  <c r="BK23" i="1"/>
  <c r="BG23" i="1"/>
  <c r="BE23" i="1"/>
  <c r="X14" i="1" s="1"/>
  <c r="BA23" i="1"/>
  <c r="AY23" i="1"/>
  <c r="AU23" i="1"/>
  <c r="BQ21" i="1"/>
  <c r="BM21" i="1"/>
  <c r="BK21" i="1"/>
  <c r="BG21" i="1"/>
  <c r="BE21" i="1"/>
  <c r="BA21" i="1"/>
  <c r="AY21" i="1"/>
  <c r="AU21" i="1"/>
  <c r="BQ20" i="1"/>
  <c r="AA12" i="1" s="1"/>
  <c r="BM20" i="1"/>
  <c r="BK20" i="1"/>
  <c r="U16" i="1" s="1"/>
  <c r="BG20" i="1"/>
  <c r="BE20" i="1"/>
  <c r="N12" i="1" s="1"/>
  <c r="BA20" i="1"/>
  <c r="AY20" i="1"/>
  <c r="AD16" i="1" s="1"/>
  <c r="AU20" i="1"/>
  <c r="BQ18" i="1"/>
  <c r="BM18" i="1"/>
  <c r="BK18" i="1"/>
  <c r="BG18" i="1"/>
  <c r="BE18" i="1"/>
  <c r="BA18" i="1"/>
  <c r="AY18" i="1"/>
  <c r="AU18" i="1"/>
  <c r="BQ17" i="1"/>
  <c r="R9" i="1" s="1"/>
  <c r="BM17" i="1"/>
  <c r="BK17" i="1"/>
  <c r="O14" i="1" s="1"/>
  <c r="BG17" i="1"/>
  <c r="BE17" i="1"/>
  <c r="AA15" i="1" s="1"/>
  <c r="BA17" i="1"/>
  <c r="AY17" i="1"/>
  <c r="U13" i="1" s="1"/>
  <c r="AU17" i="1"/>
  <c r="AL16" i="1"/>
  <c r="AJ16" i="1"/>
  <c r="K16" i="1"/>
  <c r="D16" i="1"/>
  <c r="BQ15" i="1"/>
  <c r="BM15" i="1"/>
  <c r="BK15" i="1"/>
  <c r="BG15" i="1"/>
  <c r="BE15" i="1"/>
  <c r="BA15" i="1"/>
  <c r="AY15" i="1"/>
  <c r="AU15" i="1"/>
  <c r="AL15" i="1"/>
  <c r="AJ15" i="1"/>
  <c r="K15" i="1"/>
  <c r="D15" i="1"/>
  <c r="BQ14" i="1"/>
  <c r="AA16" i="1" s="1"/>
  <c r="BM14" i="1"/>
  <c r="BK14" i="1"/>
  <c r="T15" i="1" s="1"/>
  <c r="BG14" i="1"/>
  <c r="BE14" i="1"/>
  <c r="O11" i="1" s="1"/>
  <c r="BA14" i="1"/>
  <c r="AY14" i="1"/>
  <c r="R14" i="1" s="1"/>
  <c r="AU14" i="1"/>
  <c r="AL14" i="1"/>
  <c r="AJ14" i="1"/>
  <c r="AD14" i="1"/>
  <c r="N14" i="1"/>
  <c r="L14" i="1"/>
  <c r="K14" i="1"/>
  <c r="D14" i="1"/>
  <c r="AL13" i="1"/>
  <c r="AJ13" i="1"/>
  <c r="N13" i="1"/>
  <c r="L13" i="1"/>
  <c r="K13" i="1"/>
  <c r="D13" i="1"/>
  <c r="BQ12" i="1"/>
  <c r="AD9" i="1" s="1"/>
  <c r="BM12" i="1"/>
  <c r="BK12" i="1"/>
  <c r="BG12" i="1"/>
  <c r="BE12" i="1"/>
  <c r="BA12" i="1"/>
  <c r="AY12" i="1"/>
  <c r="AU12" i="1"/>
  <c r="AL12" i="1"/>
  <c r="AJ12" i="1"/>
  <c r="AF12" i="1"/>
  <c r="AC12" i="1"/>
  <c r="K12" i="1"/>
  <c r="D12" i="1"/>
  <c r="BQ11" i="1"/>
  <c r="BM11" i="1"/>
  <c r="BK11" i="1"/>
  <c r="L10" i="1" s="1"/>
  <c r="BG11" i="1"/>
  <c r="BE11" i="1"/>
  <c r="BA11" i="1"/>
  <c r="AY11" i="1"/>
  <c r="AU11" i="1"/>
  <c r="AL11" i="1"/>
  <c r="AJ11" i="1"/>
  <c r="Q11" i="1"/>
  <c r="K11" i="1"/>
  <c r="D11" i="1"/>
  <c r="AL10" i="1"/>
  <c r="AJ10" i="1"/>
  <c r="R10" i="1"/>
  <c r="N10" i="1"/>
  <c r="K10" i="1"/>
  <c r="D10" i="1"/>
  <c r="BQ9" i="1"/>
  <c r="R13" i="1" s="1"/>
  <c r="BM9" i="1"/>
  <c r="BK9" i="1"/>
  <c r="BG9" i="1"/>
  <c r="BE9" i="1"/>
  <c r="BA9" i="1"/>
  <c r="AY9" i="1"/>
  <c r="AU9" i="1"/>
  <c r="AL9" i="1"/>
  <c r="AJ9" i="1"/>
  <c r="AC9" i="1"/>
  <c r="AA9" i="1"/>
  <c r="Z9" i="1"/>
  <c r="X9" i="1"/>
  <c r="O9" i="1"/>
  <c r="K9" i="1"/>
  <c r="D9" i="1"/>
  <c r="BQ8" i="1"/>
  <c r="BM8" i="1"/>
  <c r="BK8" i="1"/>
  <c r="BG8" i="1"/>
  <c r="BE8" i="1"/>
  <c r="BA8" i="1"/>
  <c r="AY8" i="1"/>
  <c r="AI9" i="1" s="1"/>
  <c r="AU8" i="1"/>
  <c r="AG6" i="1"/>
  <c r="AD6" i="1"/>
  <c r="AA6" i="1"/>
  <c r="X6" i="1"/>
  <c r="U6" i="1"/>
  <c r="R6" i="1"/>
  <c r="O6" i="1"/>
  <c r="L6" i="1"/>
  <c r="L16" i="1" l="1"/>
  <c r="AG9" i="1"/>
  <c r="T14" i="1"/>
  <c r="AC11" i="1"/>
  <c r="L11" i="1"/>
  <c r="N11" i="1"/>
  <c r="T9" i="1"/>
  <c r="AF9" i="1"/>
  <c r="N15" i="1"/>
  <c r="W16" i="1"/>
  <c r="AG12" i="1"/>
  <c r="AD11" i="1"/>
  <c r="AF11" i="1"/>
  <c r="R16" i="1"/>
  <c r="U15" i="1"/>
  <c r="W15" i="1"/>
  <c r="O16" i="1"/>
  <c r="AG10" i="1"/>
  <c r="Q16" i="1"/>
  <c r="U14" i="1"/>
  <c r="W14" i="1"/>
  <c r="AC16" i="1"/>
  <c r="AG14" i="1"/>
  <c r="AI14" i="1"/>
  <c r="T13" i="1"/>
  <c r="U10" i="1"/>
  <c r="Q12" i="1"/>
  <c r="W10" i="1"/>
  <c r="AC10" i="1"/>
  <c r="Q14" i="1"/>
  <c r="AA10" i="1"/>
  <c r="AA13" i="1"/>
  <c r="AC13" i="1"/>
  <c r="Z14" i="1"/>
  <c r="E9" i="1"/>
  <c r="W9" i="1"/>
  <c r="L12" i="1"/>
  <c r="U9" i="1"/>
  <c r="AM9" i="1" s="1"/>
  <c r="E14" i="1"/>
  <c r="AF14" i="1"/>
  <c r="AC15" i="1"/>
  <c r="T10" i="1"/>
  <c r="AI13" i="1"/>
  <c r="E16" i="1"/>
  <c r="X16" i="1"/>
  <c r="AG13" i="1"/>
  <c r="E11" i="1"/>
  <c r="R12" i="1"/>
  <c r="X10" i="1"/>
  <c r="Q13" i="1"/>
  <c r="O13" i="1"/>
  <c r="E12" i="1"/>
  <c r="Z12" i="1"/>
  <c r="E13" i="1"/>
  <c r="W13" i="1"/>
  <c r="X12" i="1"/>
  <c r="E10" i="1"/>
  <c r="E15" i="1"/>
  <c r="Q15" i="1"/>
  <c r="AF10" i="1"/>
  <c r="U11" i="1"/>
  <c r="AA11" i="1"/>
  <c r="AG11" i="1"/>
  <c r="T12" i="1"/>
  <c r="AI12" i="1"/>
  <c r="AD13" i="1"/>
  <c r="L15" i="1"/>
  <c r="R15" i="1"/>
  <c r="X15" i="1"/>
  <c r="AG15" i="1"/>
  <c r="N16" i="1"/>
  <c r="T16" i="1"/>
  <c r="Z16" i="1"/>
  <c r="AF16" i="1"/>
  <c r="Q9" i="1"/>
  <c r="AD10" i="1"/>
  <c r="W11" i="1"/>
  <c r="AI11" i="1"/>
  <c r="AF13" i="1"/>
  <c r="AI15" i="1"/>
  <c r="X11" i="1"/>
  <c r="O15" i="1"/>
  <c r="Z11" i="1"/>
  <c r="AO15" i="1" l="1"/>
  <c r="AM16" i="1"/>
  <c r="AM14" i="1"/>
  <c r="AP14" i="1"/>
  <c r="AP12" i="1"/>
  <c r="AR14" i="1"/>
  <c r="AP9" i="1"/>
  <c r="AO14" i="1"/>
  <c r="AM13" i="1"/>
  <c r="AR11" i="1"/>
  <c r="AO11" i="1"/>
  <c r="AP11" i="1"/>
  <c r="AM10" i="1"/>
  <c r="AO12" i="1"/>
  <c r="AP13" i="1"/>
  <c r="AO13" i="1"/>
  <c r="AR12" i="1"/>
  <c r="AM12" i="1"/>
  <c r="AP10" i="1"/>
  <c r="AO10" i="1"/>
  <c r="AR10" i="1"/>
  <c r="AR16" i="1"/>
  <c r="AO16" i="1"/>
  <c r="AM11" i="1"/>
  <c r="AP15" i="1"/>
  <c r="AM15" i="1"/>
  <c r="AR15" i="1"/>
  <c r="AR9" i="1"/>
  <c r="AO9" i="1"/>
  <c r="F9" i="1" s="1"/>
  <c r="AR13" i="1"/>
  <c r="AP16" i="1"/>
  <c r="F15" i="1" l="1"/>
  <c r="F16" i="1"/>
  <c r="F12" i="1"/>
  <c r="G16" i="1"/>
  <c r="F14" i="1"/>
  <c r="G14" i="1"/>
  <c r="G12" i="1"/>
  <c r="G9" i="1"/>
  <c r="F13" i="1"/>
  <c r="F11" i="1"/>
  <c r="G11" i="1"/>
  <c r="F10" i="1"/>
  <c r="G13" i="1"/>
  <c r="G10" i="1"/>
  <c r="G15" i="1"/>
  <c r="B10" i="1" l="1"/>
  <c r="B13" i="1"/>
  <c r="B11" i="1"/>
  <c r="B12" i="1"/>
  <c r="B15" i="1"/>
  <c r="B9" i="1"/>
  <c r="B14" i="1"/>
  <c r="B16" i="1"/>
  <c r="AS13" i="1" l="1"/>
  <c r="H11" i="1"/>
  <c r="J11" i="1" s="1"/>
  <c r="AG23" i="1" s="1"/>
  <c r="H16" i="1"/>
  <c r="J16" i="1" s="1"/>
  <c r="AG33" i="1" s="1"/>
  <c r="C14" i="1"/>
  <c r="C12" i="1"/>
  <c r="H15" i="1"/>
  <c r="H14" i="1"/>
  <c r="J14" i="1" s="1"/>
  <c r="AG29" i="1" s="1"/>
  <c r="C13" i="1"/>
  <c r="AS14" i="1"/>
  <c r="C15" i="1"/>
  <c r="AS12" i="1"/>
  <c r="AS9" i="1"/>
  <c r="H9" i="1"/>
  <c r="J9" i="1" s="1"/>
  <c r="AG19" i="1" s="1"/>
  <c r="AS11" i="1"/>
  <c r="C10" i="1"/>
  <c r="C16" i="1"/>
  <c r="H10" i="1"/>
  <c r="J10" i="1" s="1"/>
  <c r="AG21" i="1" s="1"/>
  <c r="AS15" i="1"/>
  <c r="H13" i="1"/>
  <c r="J13" i="1" s="1"/>
  <c r="AG27" i="1" s="1"/>
  <c r="C9" i="1"/>
  <c r="H12" i="1"/>
  <c r="C11" i="1"/>
  <c r="AS10" i="1"/>
  <c r="AS16" i="1"/>
  <c r="I12" i="1" l="1"/>
  <c r="I15" i="1"/>
  <c r="I10" i="1"/>
  <c r="I13" i="1"/>
  <c r="I11" i="1"/>
  <c r="J15" i="1"/>
  <c r="AG31" i="1" s="1"/>
  <c r="J12" i="1"/>
  <c r="AG25" i="1" s="1"/>
  <c r="I9" i="1"/>
  <c r="I14" i="1"/>
  <c r="I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Krätzer</author>
  </authors>
  <commentList>
    <comment ref="AU8" authorId="0" shapeId="0" xr:uid="{1E1177A0-6CCC-440E-AAE4-CBBC4C3983ED}">
      <text>
        <r>
          <rPr>
            <b/>
            <sz val="9"/>
            <color indexed="81"/>
            <rFont val="Segoe UI"/>
            <charset val="1"/>
          </rPr>
          <t>Krätzer:</t>
        </r>
        <r>
          <rPr>
            <sz val="9"/>
            <color indexed="81"/>
            <rFont val="Segoe UI"/>
            <charset val="1"/>
          </rPr>
          <t xml:space="preserve">
von dem Spiel hängt die Platzierung 1 und 2 ab</t>
        </r>
      </text>
    </comment>
    <comment ref="AG19" authorId="0" shapeId="0" xr:uid="{48A36B75-5F40-4811-9A99-27471B9F37D4}">
      <text>
        <r>
          <rPr>
            <b/>
            <sz val="9"/>
            <color indexed="81"/>
            <rFont val="Segoe UI"/>
            <charset val="1"/>
          </rPr>
          <t>Krätzer:</t>
        </r>
        <r>
          <rPr>
            <sz val="9"/>
            <color indexed="81"/>
            <rFont val="Segoe UI"/>
            <charset val="1"/>
          </rPr>
          <t xml:space="preserve">
Bestätigung durch Spiel gegen Bassen-Metz fehlt</t>
        </r>
      </text>
    </comment>
  </commentList>
</comments>
</file>

<file path=xl/sharedStrings.xml><?xml version="1.0" encoding="utf-8"?>
<sst xmlns="http://schemas.openxmlformats.org/spreadsheetml/2006/main" count="129" uniqueCount="37">
  <si>
    <t>Clubmeisterschaften 2020 - Damen Einzel</t>
  </si>
  <si>
    <t>P a a r u n g e n</t>
  </si>
  <si>
    <t>1. Satz</t>
  </si>
  <si>
    <t>2. Satz</t>
  </si>
  <si>
    <t>3. Satz</t>
  </si>
  <si>
    <t>Sätze</t>
  </si>
  <si>
    <t>Tomy</t>
  </si>
  <si>
    <t>Satz-
punkte</t>
  </si>
  <si>
    <t>Punkte</t>
  </si>
  <si>
    <t>Platz</t>
  </si>
  <si>
    <t>:</t>
  </si>
  <si>
    <t>Teilnehmer</t>
  </si>
  <si>
    <t>Sieger</t>
  </si>
  <si>
    <t>Teilnehmer 1:</t>
  </si>
  <si>
    <t>Bassen-Metz</t>
  </si>
  <si>
    <t>2. Platz</t>
  </si>
  <si>
    <t>Teilnehmer 2:</t>
  </si>
  <si>
    <t>Shimomura</t>
  </si>
  <si>
    <t>3. Platz</t>
  </si>
  <si>
    <t>Teilnehmer 3:</t>
  </si>
  <si>
    <t>Stübler</t>
  </si>
  <si>
    <t>4. Platz</t>
  </si>
  <si>
    <t>Teilnehmer 4:</t>
  </si>
  <si>
    <t>Thomas</t>
  </si>
  <si>
    <t>5. Platz</t>
  </si>
  <si>
    <t>Teilnehmer 5:</t>
  </si>
  <si>
    <t>Velder</t>
  </si>
  <si>
    <t>6. Platz</t>
  </si>
  <si>
    <t>Teilnehmer 6:</t>
  </si>
  <si>
    <t>von Danwitz</t>
  </si>
  <si>
    <t>7. Platz</t>
  </si>
  <si>
    <t>Teilnehmer 7:</t>
  </si>
  <si>
    <t>Hempel-Stuck</t>
  </si>
  <si>
    <t>8. Platz</t>
  </si>
  <si>
    <t>Teilnehmer 8:</t>
  </si>
  <si>
    <t>Goldammer</t>
  </si>
  <si>
    <t>© Deutscher Tennis Bund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</si>
</sst>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:mm"/>
  </numFmts>
  <fonts count="2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8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31"/>
      </patternFill>
    </fill>
    <fill>
      <patternFill patternType="solid">
        <fgColor indexed="15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29"/>
      </patternFill>
    </fill>
    <fill>
      <patternFill patternType="solid">
        <fgColor indexed="43"/>
        <bgColor indexed="27"/>
      </patternFill>
    </fill>
    <fill>
      <patternFill patternType="solid">
        <fgColor indexed="43"/>
        <bgColor indexed="49"/>
      </patternFill>
    </fill>
    <fill>
      <patternFill patternType="solid">
        <fgColor indexed="11"/>
        <bgColor indexed="26"/>
      </patternFill>
    </fill>
    <fill>
      <patternFill patternType="solid">
        <fgColor indexed="41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21"/>
      </patternFill>
    </fill>
    <fill>
      <patternFill patternType="solid">
        <fgColor indexed="9"/>
        <bgColor indexed="21"/>
      </patternFill>
    </fill>
    <fill>
      <patternFill patternType="solid">
        <fgColor indexed="9"/>
        <bgColor indexed="0"/>
      </patternFill>
    </fill>
    <fill>
      <patternFill patternType="solid">
        <fgColor indexed="46"/>
        <bgColor indexed="39"/>
      </patternFill>
    </fill>
    <fill>
      <patternFill patternType="solid">
        <fgColor indexed="9"/>
        <bgColor indexed="39"/>
      </patternFill>
    </fill>
  </fills>
  <borders count="6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1" fillId="3" borderId="0" xfId="1" applyFill="1"/>
    <xf numFmtId="0" fontId="2" fillId="2" borderId="4" xfId="1" applyFont="1" applyFill="1" applyBorder="1"/>
    <xf numFmtId="0" fontId="2" fillId="2" borderId="0" xfId="1" applyFont="1" applyFill="1"/>
    <xf numFmtId="0" fontId="4" fillId="2" borderId="0" xfId="1" applyFont="1" applyFill="1" applyAlignment="1">
      <alignment horizontal="center" vertical="center"/>
    </xf>
    <xf numFmtId="0" fontId="4" fillId="2" borderId="0" xfId="1" applyFont="1" applyFill="1"/>
    <xf numFmtId="0" fontId="2" fillId="2" borderId="7" xfId="1" applyFont="1" applyFill="1" applyBorder="1"/>
    <xf numFmtId="0" fontId="1" fillId="0" borderId="0" xfId="1"/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 textRotation="90"/>
    </xf>
    <xf numFmtId="0" fontId="2" fillId="2" borderId="0" xfId="1" applyFont="1" applyFill="1" applyAlignment="1">
      <alignment horizontal="left" vertical="center"/>
    </xf>
    <xf numFmtId="0" fontId="6" fillId="2" borderId="0" xfId="1" applyFont="1" applyFill="1" applyAlignment="1" applyProtection="1">
      <alignment horizontal="center" vertical="center"/>
      <protection locked="0"/>
    </xf>
    <xf numFmtId="0" fontId="2" fillId="2" borderId="4" xfId="1" applyFont="1" applyFill="1" applyBorder="1" applyAlignment="1">
      <alignment vertical="center"/>
    </xf>
    <xf numFmtId="0" fontId="8" fillId="2" borderId="0" xfId="1" applyFont="1" applyFill="1" applyAlignment="1">
      <alignment horizontal="center" textRotation="90"/>
    </xf>
    <xf numFmtId="0" fontId="2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textRotation="90"/>
    </xf>
    <xf numFmtId="0" fontId="12" fillId="2" borderId="0" xfId="1" applyFont="1" applyFill="1"/>
    <xf numFmtId="0" fontId="10" fillId="3" borderId="0" xfId="0" applyFont="1" applyFill="1" applyAlignment="1">
      <alignment horizontal="center" textRotation="90"/>
    </xf>
    <xf numFmtId="0" fontId="2" fillId="2" borderId="7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14" fillId="2" borderId="0" xfId="1" applyFont="1" applyFill="1" applyAlignment="1">
      <alignment horizontal="center" textRotation="90"/>
    </xf>
    <xf numFmtId="0" fontId="13" fillId="3" borderId="0" xfId="0" applyFont="1" applyFill="1" applyAlignment="1">
      <alignment horizontal="center" textRotation="90"/>
    </xf>
    <xf numFmtId="0" fontId="11" fillId="2" borderId="0" xfId="1" applyFont="1" applyFill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6" borderId="5" xfId="1" applyFont="1" applyFill="1" applyBorder="1" applyAlignment="1" applyProtection="1">
      <alignment horizontal="center" vertical="center"/>
      <protection locked="0"/>
    </xf>
    <xf numFmtId="0" fontId="15" fillId="7" borderId="15" xfId="0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8" borderId="17" xfId="0" applyFont="1" applyFill="1" applyBorder="1" applyAlignment="1" applyProtection="1">
      <alignment horizontal="center" vertical="center"/>
      <protection locked="0"/>
    </xf>
    <xf numFmtId="10" fontId="10" fillId="9" borderId="8" xfId="1" applyNumberFormat="1" applyFont="1" applyFill="1" applyBorder="1" applyAlignment="1">
      <alignment horizontal="center" vertical="center"/>
    </xf>
    <xf numFmtId="0" fontId="10" fillId="9" borderId="10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1" fontId="10" fillId="9" borderId="5" xfId="1" applyNumberFormat="1" applyFont="1" applyFill="1" applyBorder="1" applyAlignment="1">
      <alignment horizontal="center" vertical="center"/>
    </xf>
    <xf numFmtId="1" fontId="10" fillId="9" borderId="6" xfId="1" applyNumberFormat="1" applyFont="1" applyFill="1" applyBorder="1" applyAlignment="1">
      <alignment horizontal="center" vertical="center"/>
    </xf>
    <xf numFmtId="0" fontId="10" fillId="9" borderId="5" xfId="1" applyFont="1" applyFill="1" applyBorder="1" applyAlignment="1">
      <alignment horizontal="center" vertical="center"/>
    </xf>
    <xf numFmtId="0" fontId="10" fillId="9" borderId="18" xfId="1" applyFont="1" applyFill="1" applyBorder="1" applyAlignment="1">
      <alignment horizontal="center" vertical="center"/>
    </xf>
    <xf numFmtId="0" fontId="16" fillId="9" borderId="10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10" borderId="19" xfId="1" applyFont="1" applyFill="1" applyBorder="1" applyAlignment="1">
      <alignment horizontal="center" vertical="center"/>
    </xf>
    <xf numFmtId="0" fontId="7" fillId="10" borderId="20" xfId="1" applyFont="1" applyFill="1" applyBorder="1" applyAlignment="1">
      <alignment horizontal="center" vertical="center"/>
    </xf>
    <xf numFmtId="0" fontId="7" fillId="10" borderId="21" xfId="1" applyFont="1" applyFill="1" applyBorder="1" applyAlignment="1">
      <alignment horizontal="center" vertical="center"/>
    </xf>
    <xf numFmtId="1" fontId="17" fillId="11" borderId="22" xfId="1" applyNumberFormat="1" applyFont="1" applyFill="1" applyBorder="1" applyAlignment="1">
      <alignment horizontal="center" vertical="center"/>
    </xf>
    <xf numFmtId="0" fontId="7" fillId="11" borderId="20" xfId="1" applyFont="1" applyFill="1" applyBorder="1" applyAlignment="1">
      <alignment horizontal="center" vertical="center"/>
    </xf>
    <xf numFmtId="1" fontId="17" fillId="11" borderId="21" xfId="1" applyNumberFormat="1" applyFont="1" applyFill="1" applyBorder="1" applyAlignment="1">
      <alignment horizontal="center" vertical="center"/>
    </xf>
    <xf numFmtId="1" fontId="17" fillId="11" borderId="20" xfId="1" applyNumberFormat="1" applyFont="1" applyFill="1" applyBorder="1" applyAlignment="1">
      <alignment horizontal="center" vertical="center"/>
    </xf>
    <xf numFmtId="1" fontId="17" fillId="11" borderId="23" xfId="1" applyNumberFormat="1" applyFont="1" applyFill="1" applyBorder="1" applyAlignment="1">
      <alignment horizontal="center" vertical="center"/>
    </xf>
    <xf numFmtId="0" fontId="15" fillId="12" borderId="24" xfId="0" applyFont="1" applyFill="1" applyBorder="1" applyAlignment="1">
      <alignment horizontal="center" vertical="center"/>
    </xf>
    <xf numFmtId="0" fontId="15" fillId="12" borderId="25" xfId="0" applyFont="1" applyFill="1" applyBorder="1" applyAlignment="1">
      <alignment horizontal="center" vertical="center"/>
    </xf>
    <xf numFmtId="0" fontId="15" fillId="12" borderId="26" xfId="0" applyFont="1" applyFill="1" applyBorder="1" applyAlignment="1">
      <alignment horizontal="center" vertical="center"/>
    </xf>
    <xf numFmtId="1" fontId="17" fillId="13" borderId="27" xfId="1" applyNumberFormat="1" applyFont="1" applyFill="1" applyBorder="1" applyAlignment="1">
      <alignment horizontal="center" vertical="center"/>
    </xf>
    <xf numFmtId="1" fontId="17" fillId="13" borderId="28" xfId="1" applyNumberFormat="1" applyFont="1" applyFill="1" applyBorder="1" applyAlignment="1">
      <alignment horizontal="center" vertical="center"/>
    </xf>
    <xf numFmtId="1" fontId="17" fillId="13" borderId="29" xfId="1" applyNumberFormat="1" applyFont="1" applyFill="1" applyBorder="1" applyAlignment="1">
      <alignment horizontal="center" vertical="center"/>
    </xf>
    <xf numFmtId="0" fontId="15" fillId="14" borderId="30" xfId="0" applyFont="1" applyFill="1" applyBorder="1" applyAlignment="1">
      <alignment horizontal="center" vertical="center"/>
    </xf>
    <xf numFmtId="20" fontId="18" fillId="14" borderId="25" xfId="0" applyNumberFormat="1" applyFont="1" applyFill="1" applyBorder="1" applyAlignment="1">
      <alignment horizontal="center" vertical="center"/>
    </xf>
    <xf numFmtId="0" fontId="15" fillId="14" borderId="26" xfId="0" applyFont="1" applyFill="1" applyBorder="1" applyAlignment="1">
      <alignment horizontal="center" vertical="center"/>
    </xf>
    <xf numFmtId="0" fontId="19" fillId="15" borderId="31" xfId="1" applyFont="1" applyFill="1" applyBorder="1" applyAlignment="1">
      <alignment horizontal="center" vertical="center"/>
    </xf>
    <xf numFmtId="0" fontId="7" fillId="5" borderId="32" xfId="1" applyFont="1" applyFill="1" applyBorder="1" applyAlignment="1">
      <alignment horizontal="center" vertical="center"/>
    </xf>
    <xf numFmtId="0" fontId="7" fillId="6" borderId="32" xfId="1" applyFont="1" applyFill="1" applyBorder="1" applyAlignment="1" applyProtection="1">
      <alignment horizontal="center" vertical="center"/>
      <protection locked="0"/>
    </xf>
    <xf numFmtId="0" fontId="15" fillId="7" borderId="33" xfId="0" applyFont="1" applyFill="1" applyBorder="1" applyAlignment="1">
      <alignment horizontal="center" vertical="center"/>
    </xf>
    <xf numFmtId="0" fontId="15" fillId="8" borderId="34" xfId="0" applyFont="1" applyFill="1" applyBorder="1" applyAlignment="1" applyProtection="1">
      <alignment horizontal="center" vertical="center"/>
      <protection locked="0"/>
    </xf>
    <xf numFmtId="0" fontId="15" fillId="7" borderId="35" xfId="0" applyFont="1" applyFill="1" applyBorder="1" applyAlignment="1">
      <alignment horizontal="center" vertical="center"/>
    </xf>
    <xf numFmtId="1" fontId="17" fillId="11" borderId="36" xfId="1" applyNumberFormat="1" applyFont="1" applyFill="1" applyBorder="1" applyAlignment="1">
      <alignment horizontal="center" vertical="center"/>
    </xf>
    <xf numFmtId="0" fontId="7" fillId="11" borderId="37" xfId="1" applyFont="1" applyFill="1" applyBorder="1" applyAlignment="1">
      <alignment horizontal="center" vertical="center"/>
    </xf>
    <xf numFmtId="1" fontId="17" fillId="11" borderId="38" xfId="1" applyNumberFormat="1" applyFont="1" applyFill="1" applyBorder="1" applyAlignment="1">
      <alignment horizontal="center" vertical="center"/>
    </xf>
    <xf numFmtId="0" fontId="7" fillId="10" borderId="5" xfId="1" applyFont="1" applyFill="1" applyBorder="1" applyAlignment="1">
      <alignment horizontal="center" vertical="center"/>
    </xf>
    <xf numFmtId="0" fontId="7" fillId="10" borderId="37" xfId="1" applyFont="1" applyFill="1" applyBorder="1" applyAlignment="1">
      <alignment horizontal="center" vertical="center"/>
    </xf>
    <xf numFmtId="0" fontId="7" fillId="10" borderId="38" xfId="1" applyFont="1" applyFill="1" applyBorder="1" applyAlignment="1">
      <alignment horizontal="center" vertical="center"/>
    </xf>
    <xf numFmtId="1" fontId="17" fillId="11" borderId="5" xfId="1" applyNumberFormat="1" applyFont="1" applyFill="1" applyBorder="1" applyAlignment="1">
      <alignment horizontal="center" vertical="center"/>
    </xf>
    <xf numFmtId="1" fontId="17" fillId="11" borderId="37" xfId="1" applyNumberFormat="1" applyFont="1" applyFill="1" applyBorder="1" applyAlignment="1">
      <alignment horizontal="center" vertical="center"/>
    </xf>
    <xf numFmtId="1" fontId="17" fillId="11" borderId="39" xfId="1" applyNumberFormat="1" applyFont="1" applyFill="1" applyBorder="1" applyAlignment="1">
      <alignment horizontal="center" vertical="center"/>
    </xf>
    <xf numFmtId="0" fontId="15" fillId="12" borderId="40" xfId="0" applyFont="1" applyFill="1" applyBorder="1" applyAlignment="1">
      <alignment horizontal="center" vertical="center"/>
    </xf>
    <xf numFmtId="1" fontId="17" fillId="16" borderId="37" xfId="1" applyNumberFormat="1" applyFont="1" applyFill="1" applyBorder="1" applyAlignment="1">
      <alignment horizontal="center" vertical="center"/>
    </xf>
    <xf numFmtId="0" fontId="15" fillId="12" borderId="38" xfId="0" applyFont="1" applyFill="1" applyBorder="1" applyAlignment="1">
      <alignment horizontal="center" vertical="center"/>
    </xf>
    <xf numFmtId="1" fontId="17" fillId="13" borderId="5" xfId="1" applyNumberFormat="1" applyFont="1" applyFill="1" applyBorder="1" applyAlignment="1">
      <alignment horizontal="center" vertical="center"/>
    </xf>
    <xf numFmtId="1" fontId="17" fillId="13" borderId="37" xfId="1" applyNumberFormat="1" applyFont="1" applyFill="1" applyBorder="1" applyAlignment="1">
      <alignment horizontal="center" vertical="center"/>
    </xf>
    <xf numFmtId="1" fontId="17" fillId="13" borderId="38" xfId="1" applyNumberFormat="1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164" fontId="17" fillId="17" borderId="37" xfId="1" applyNumberFormat="1" applyFont="1" applyFill="1" applyBorder="1" applyAlignment="1">
      <alignment horizontal="center" vertical="center"/>
    </xf>
    <xf numFmtId="0" fontId="15" fillId="14" borderId="38" xfId="0" applyFont="1" applyFill="1" applyBorder="1" applyAlignment="1">
      <alignment horizontal="center" vertical="center"/>
    </xf>
    <xf numFmtId="0" fontId="19" fillId="15" borderId="41" xfId="1" applyFont="1" applyFill="1" applyBorder="1" applyAlignment="1">
      <alignment horizontal="center" vertical="center"/>
    </xf>
    <xf numFmtId="0" fontId="20" fillId="2" borderId="0" xfId="1" applyFont="1" applyFill="1"/>
    <xf numFmtId="0" fontId="20" fillId="2" borderId="0" xfId="1" applyFont="1" applyFill="1" applyProtection="1">
      <protection locked="0"/>
    </xf>
    <xf numFmtId="0" fontId="7" fillId="18" borderId="37" xfId="1" applyFont="1" applyFill="1" applyBorder="1" applyAlignment="1">
      <alignment horizontal="center" vertical="center"/>
    </xf>
    <xf numFmtId="0" fontId="7" fillId="6" borderId="6" xfId="1" applyFont="1" applyFill="1" applyBorder="1" applyAlignment="1" applyProtection="1">
      <alignment horizontal="center" vertical="center"/>
      <protection locked="0"/>
    </xf>
    <xf numFmtId="1" fontId="17" fillId="19" borderId="5" xfId="1" applyNumberFormat="1" applyFont="1" applyFill="1" applyBorder="1" applyAlignment="1">
      <alignment horizontal="center" vertical="center"/>
    </xf>
    <xf numFmtId="1" fontId="17" fillId="19" borderId="37" xfId="1" applyNumberFormat="1" applyFont="1" applyFill="1" applyBorder="1" applyAlignment="1">
      <alignment horizontal="center" vertical="center"/>
    </xf>
    <xf numFmtId="1" fontId="17" fillId="19" borderId="38" xfId="1" applyNumberFormat="1" applyFont="1" applyFill="1" applyBorder="1" applyAlignment="1">
      <alignment horizontal="center" vertical="center"/>
    </xf>
    <xf numFmtId="0" fontId="7" fillId="19" borderId="37" xfId="1" applyFont="1" applyFill="1" applyBorder="1" applyAlignment="1">
      <alignment horizontal="center" vertical="center"/>
    </xf>
    <xf numFmtId="1" fontId="17" fillId="18" borderId="37" xfId="1" applyNumberFormat="1" applyFont="1" applyFill="1" applyBorder="1" applyAlignment="1">
      <alignment horizontal="center" vertical="center"/>
    </xf>
    <xf numFmtId="0" fontId="15" fillId="20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right" vertical="center"/>
    </xf>
    <xf numFmtId="0" fontId="20" fillId="2" borderId="0" xfId="1" applyFont="1" applyFill="1" applyAlignment="1" applyProtection="1">
      <alignment horizontal="right" vertical="center"/>
      <protection locked="0"/>
    </xf>
    <xf numFmtId="0" fontId="20" fillId="2" borderId="0" xfId="1" applyFont="1" applyFill="1" applyAlignment="1" applyProtection="1">
      <alignment horizontal="center" vertical="center"/>
      <protection locked="0"/>
    </xf>
    <xf numFmtId="1" fontId="17" fillId="10" borderId="5" xfId="1" applyNumberFormat="1" applyFont="1" applyFill="1" applyBorder="1" applyAlignment="1">
      <alignment horizontal="center" vertical="center"/>
    </xf>
    <xf numFmtId="1" fontId="17" fillId="10" borderId="37" xfId="1" applyNumberFormat="1" applyFont="1" applyFill="1" applyBorder="1" applyAlignment="1">
      <alignment horizontal="center" vertical="center"/>
    </xf>
    <xf numFmtId="1" fontId="17" fillId="10" borderId="38" xfId="1" applyNumberFormat="1" applyFont="1" applyFill="1" applyBorder="1" applyAlignment="1">
      <alignment horizontal="center" vertical="center"/>
    </xf>
    <xf numFmtId="10" fontId="10" fillId="9" borderId="6" xfId="1" applyNumberFormat="1" applyFont="1" applyFill="1" applyBorder="1" applyAlignment="1">
      <alignment horizontal="center" vertical="center"/>
    </xf>
    <xf numFmtId="0" fontId="7" fillId="9" borderId="6" xfId="1" applyFont="1" applyFill="1" applyBorder="1" applyAlignment="1">
      <alignment horizontal="center" vertical="center"/>
    </xf>
    <xf numFmtId="0" fontId="10" fillId="9" borderId="42" xfId="1" applyFont="1" applyFill="1" applyBorder="1" applyAlignment="1">
      <alignment horizontal="center" vertical="center"/>
    </xf>
    <xf numFmtId="0" fontId="10" fillId="9" borderId="6" xfId="1" applyFont="1" applyFill="1" applyBorder="1" applyAlignment="1">
      <alignment horizontal="center" vertical="center"/>
    </xf>
    <xf numFmtId="0" fontId="16" fillId="9" borderId="6" xfId="1" applyFont="1" applyFill="1" applyBorder="1" applyAlignment="1">
      <alignment horizontal="center" vertical="center"/>
    </xf>
    <xf numFmtId="1" fontId="17" fillId="11" borderId="43" xfId="1" applyNumberFormat="1" applyFont="1" applyFill="1" applyBorder="1" applyAlignment="1">
      <alignment horizontal="center" vertical="center"/>
    </xf>
    <xf numFmtId="0" fontId="7" fillId="11" borderId="44" xfId="1" applyFont="1" applyFill="1" applyBorder="1" applyAlignment="1">
      <alignment horizontal="center" vertical="center"/>
    </xf>
    <xf numFmtId="1" fontId="17" fillId="11" borderId="45" xfId="1" applyNumberFormat="1" applyFont="1" applyFill="1" applyBorder="1" applyAlignment="1">
      <alignment horizontal="center" vertical="center"/>
    </xf>
    <xf numFmtId="1" fontId="17" fillId="11" borderId="46" xfId="1" applyNumberFormat="1" applyFont="1" applyFill="1" applyBorder="1" applyAlignment="1">
      <alignment horizontal="center" vertical="center"/>
    </xf>
    <xf numFmtId="1" fontId="17" fillId="11" borderId="44" xfId="1" applyNumberFormat="1" applyFont="1" applyFill="1" applyBorder="1" applyAlignment="1">
      <alignment horizontal="center" vertical="center"/>
    </xf>
    <xf numFmtId="0" fontId="7" fillId="10" borderId="46" xfId="1" applyFont="1" applyFill="1" applyBorder="1" applyAlignment="1">
      <alignment horizontal="center" vertical="center"/>
    </xf>
    <xf numFmtId="0" fontId="7" fillId="10" borderId="44" xfId="1" applyFont="1" applyFill="1" applyBorder="1" applyAlignment="1">
      <alignment horizontal="center" vertical="center"/>
    </xf>
    <xf numFmtId="0" fontId="7" fillId="10" borderId="47" xfId="1" applyFont="1" applyFill="1" applyBorder="1" applyAlignment="1">
      <alignment horizontal="center" vertical="center"/>
    </xf>
    <xf numFmtId="0" fontId="15" fillId="12" borderId="48" xfId="0" applyFont="1" applyFill="1" applyBorder="1" applyAlignment="1">
      <alignment horizontal="center" vertical="center"/>
    </xf>
    <xf numFmtId="1" fontId="17" fillId="16" borderId="44" xfId="1" applyNumberFormat="1" applyFont="1" applyFill="1" applyBorder="1" applyAlignment="1">
      <alignment horizontal="center" vertical="center"/>
    </xf>
    <xf numFmtId="0" fontId="15" fillId="12" borderId="45" xfId="0" applyFont="1" applyFill="1" applyBorder="1" applyAlignment="1">
      <alignment horizontal="center" vertical="center"/>
    </xf>
    <xf numFmtId="1" fontId="17" fillId="13" borderId="46" xfId="1" applyNumberFormat="1" applyFont="1" applyFill="1" applyBorder="1" applyAlignment="1">
      <alignment horizontal="center" vertical="center"/>
    </xf>
    <xf numFmtId="1" fontId="17" fillId="13" borderId="44" xfId="1" applyNumberFormat="1" applyFont="1" applyFill="1" applyBorder="1" applyAlignment="1">
      <alignment horizontal="center" vertical="center"/>
    </xf>
    <xf numFmtId="1" fontId="17" fillId="13" borderId="45" xfId="1" applyNumberFormat="1" applyFont="1" applyFill="1" applyBorder="1" applyAlignment="1">
      <alignment horizontal="center" vertical="center"/>
    </xf>
    <xf numFmtId="0" fontId="15" fillId="14" borderId="46" xfId="0" applyFont="1" applyFill="1" applyBorder="1" applyAlignment="1">
      <alignment horizontal="center" vertical="center"/>
    </xf>
    <xf numFmtId="164" fontId="17" fillId="17" borderId="44" xfId="1" applyNumberFormat="1" applyFont="1" applyFill="1" applyBorder="1" applyAlignment="1">
      <alignment horizontal="center" vertical="center"/>
    </xf>
    <xf numFmtId="0" fontId="15" fillId="14" borderId="45" xfId="0" applyFont="1" applyFill="1" applyBorder="1" applyAlignment="1">
      <alignment horizontal="center" vertical="center"/>
    </xf>
    <xf numFmtId="0" fontId="19" fillId="15" borderId="49" xfId="1" applyFont="1" applyFill="1" applyBorder="1" applyAlignment="1">
      <alignment horizontal="center" vertical="center"/>
    </xf>
    <xf numFmtId="0" fontId="7" fillId="2" borderId="0" xfId="1" applyFont="1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left" vertical="center"/>
      <protection locked="0"/>
    </xf>
    <xf numFmtId="0" fontId="2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22" fillId="2" borderId="0" xfId="1" applyFont="1" applyFill="1" applyAlignment="1">
      <alignment horizontal="center"/>
    </xf>
    <xf numFmtId="0" fontId="7" fillId="6" borderId="46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Alignment="1">
      <alignment horizontal="right" vertical="center"/>
    </xf>
    <xf numFmtId="0" fontId="23" fillId="23" borderId="56" xfId="1" applyFont="1" applyFill="1" applyBorder="1" applyAlignment="1">
      <alignment horizontal="center" vertical="center"/>
    </xf>
    <xf numFmtId="0" fontId="23" fillId="23" borderId="0" xfId="1" applyFont="1" applyFill="1" applyAlignment="1">
      <alignment horizontal="center" vertical="center"/>
    </xf>
    <xf numFmtId="0" fontId="24" fillId="2" borderId="0" xfId="1" applyFont="1" applyFill="1" applyAlignment="1">
      <alignment horizontal="center" vertical="center"/>
    </xf>
    <xf numFmtId="0" fontId="20" fillId="3" borderId="0" xfId="0" applyFont="1" applyFill="1" applyProtection="1">
      <protection locked="0"/>
    </xf>
    <xf numFmtId="0" fontId="20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20" fillId="2" borderId="0" xfId="1" applyFont="1" applyFill="1" applyAlignment="1">
      <alignment vertical="center"/>
    </xf>
    <xf numFmtId="0" fontId="20" fillId="2" borderId="0" xfId="1" applyFont="1" applyFill="1" applyAlignment="1" applyProtection="1">
      <alignment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5" fillId="2" borderId="0" xfId="1" applyFont="1" applyFill="1" applyAlignment="1">
      <alignment horizontal="center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4" fillId="24" borderId="0" xfId="1" applyFont="1" applyFill="1" applyAlignment="1">
      <alignment vertical="center"/>
    </xf>
    <xf numFmtId="0" fontId="2" fillId="2" borderId="0" xfId="1" applyFont="1" applyFill="1" applyProtection="1"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7" fillId="26" borderId="0" xfId="1" applyFont="1" applyFill="1" applyAlignment="1" applyProtection="1">
      <alignment horizontal="center" vertical="center"/>
      <protection locked="0"/>
    </xf>
    <xf numFmtId="0" fontId="2" fillId="2" borderId="58" xfId="1" applyFont="1" applyFill="1" applyBorder="1"/>
    <xf numFmtId="0" fontId="2" fillId="2" borderId="59" xfId="1" applyFont="1" applyFill="1" applyBorder="1"/>
    <xf numFmtId="0" fontId="15" fillId="2" borderId="59" xfId="1" applyFont="1" applyFill="1" applyBorder="1" applyAlignment="1">
      <alignment horizontal="center" vertical="center"/>
    </xf>
    <xf numFmtId="0" fontId="15" fillId="2" borderId="59" xfId="1" applyFont="1" applyFill="1" applyBorder="1" applyAlignment="1">
      <alignment horizontal="center"/>
    </xf>
    <xf numFmtId="0" fontId="4" fillId="2" borderId="59" xfId="1" applyFont="1" applyFill="1" applyBorder="1"/>
    <xf numFmtId="0" fontId="4" fillId="2" borderId="60" xfId="1" applyFont="1" applyFill="1" applyBorder="1"/>
    <xf numFmtId="0" fontId="26" fillId="2" borderId="59" xfId="1" applyFont="1" applyFill="1" applyBorder="1" applyAlignment="1">
      <alignment horizontal="center" vertical="center"/>
    </xf>
    <xf numFmtId="0" fontId="7" fillId="2" borderId="59" xfId="1" applyFont="1" applyFill="1" applyBorder="1" applyAlignment="1">
      <alignment horizontal="center" vertical="center"/>
    </xf>
    <xf numFmtId="0" fontId="2" fillId="2" borderId="61" xfId="1" applyFont="1" applyFill="1" applyBorder="1"/>
    <xf numFmtId="0" fontId="15" fillId="2" borderId="59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/>
    </xf>
    <xf numFmtId="0" fontId="7" fillId="25" borderId="41" xfId="1" applyFont="1" applyFill="1" applyBorder="1" applyAlignment="1" applyProtection="1">
      <alignment horizontal="center" vertical="center"/>
      <protection locked="0"/>
    </xf>
    <xf numFmtId="0" fontId="7" fillId="25" borderId="57" xfId="1" applyFont="1" applyFill="1" applyBorder="1" applyAlignment="1" applyProtection="1">
      <alignment horizontal="center" vertical="center"/>
      <protection locked="0"/>
    </xf>
    <xf numFmtId="0" fontId="7" fillId="25" borderId="42" xfId="1" applyFont="1" applyFill="1" applyBorder="1" applyAlignment="1" applyProtection="1">
      <alignment horizontal="center" vertical="center"/>
      <protection locked="0"/>
    </xf>
    <xf numFmtId="0" fontId="17" fillId="22" borderId="55" xfId="1" applyFont="1" applyFill="1" applyBorder="1" applyAlignment="1">
      <alignment horizontal="center" vertical="center"/>
    </xf>
    <xf numFmtId="0" fontId="7" fillId="21" borderId="52" xfId="0" applyFont="1" applyFill="1" applyBorder="1" applyAlignment="1" applyProtection="1">
      <alignment horizontal="center" vertical="center"/>
      <protection locked="0"/>
    </xf>
    <xf numFmtId="0" fontId="17" fillId="21" borderId="53" xfId="0" applyFont="1" applyFill="1" applyBorder="1" applyAlignment="1" applyProtection="1">
      <alignment horizontal="center" vertical="center"/>
      <protection locked="0"/>
    </xf>
    <xf numFmtId="0" fontId="17" fillId="21" borderId="54" xfId="0" applyFont="1" applyFill="1" applyBorder="1" applyAlignment="1" applyProtection="1">
      <alignment horizontal="center" vertical="center"/>
      <protection locked="0"/>
    </xf>
    <xf numFmtId="0" fontId="15" fillId="21" borderId="52" xfId="0" applyFont="1" applyFill="1" applyBorder="1" applyAlignment="1" applyProtection="1">
      <alignment horizontal="center" vertical="center"/>
      <protection locked="0"/>
    </xf>
    <xf numFmtId="0" fontId="18" fillId="21" borderId="53" xfId="0" applyFont="1" applyFill="1" applyBorder="1" applyAlignment="1" applyProtection="1">
      <alignment horizontal="center" vertical="center"/>
      <protection locked="0"/>
    </xf>
    <xf numFmtId="0" fontId="18" fillId="21" borderId="5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center" textRotation="90"/>
    </xf>
    <xf numFmtId="0" fontId="13" fillId="3" borderId="9" xfId="0" applyFont="1" applyFill="1" applyBorder="1" applyAlignment="1">
      <alignment horizontal="center" textRotation="90"/>
    </xf>
    <xf numFmtId="0" fontId="21" fillId="2" borderId="50" xfId="1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1" fillId="2" borderId="51" xfId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>
      <alignment horizontal="center" vertical="center"/>
    </xf>
    <xf numFmtId="0" fontId="7" fillId="4" borderId="8" xfId="1" applyFont="1" applyFill="1" applyBorder="1" applyAlignment="1">
      <alignment horizontal="center" textRotation="90"/>
    </xf>
    <xf numFmtId="0" fontId="7" fillId="4" borderId="5" xfId="1" applyFont="1" applyFill="1" applyBorder="1" applyAlignment="1">
      <alignment horizontal="center" textRotation="90"/>
    </xf>
    <xf numFmtId="0" fontId="7" fillId="4" borderId="10" xfId="1" applyFont="1" applyFill="1" applyBorder="1" applyAlignment="1">
      <alignment horizontal="center" textRotation="90"/>
    </xf>
    <xf numFmtId="0" fontId="7" fillId="4" borderId="6" xfId="1" applyFont="1" applyFill="1" applyBorder="1" applyAlignment="1">
      <alignment horizontal="center" textRotation="90"/>
    </xf>
  </cellXfs>
  <cellStyles count="2">
    <cellStyle name="Standard" xfId="0" builtinId="0"/>
    <cellStyle name="Standard_6er" xfId="1" xr:uid="{14B4A654-6B85-488F-AF7B-3A4AF673A5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123825</xdr:rowOff>
    </xdr:from>
    <xdr:to>
      <xdr:col>13</xdr:col>
      <xdr:colOff>180975</xdr:colOff>
      <xdr:row>5</xdr:row>
      <xdr:rowOff>152400</xdr:rowOff>
    </xdr:to>
    <xdr:pic>
      <xdr:nvPicPr>
        <xdr:cNvPr id="2" name="Picture 1" descr="Play+Stay-white">
          <a:extLst>
            <a:ext uri="{FF2B5EF4-FFF2-40B4-BE49-F238E27FC236}">
              <a16:creationId xmlns:a16="http://schemas.microsoft.com/office/drawing/2014/main" id="{C060D890-E9D7-48B3-A669-0AE7102B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229552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7AD1-BFFF-4FE7-84C6-E8C8B6F1B3B9}">
  <sheetPr>
    <pageSetUpPr fitToPage="1"/>
  </sheetPr>
  <dimension ref="A1:BR34"/>
  <sheetViews>
    <sheetView tabSelected="1" zoomScale="50" zoomScaleNormal="50" workbookViewId="0">
      <selection activeCell="AR24" sqref="AR24"/>
    </sheetView>
  </sheetViews>
  <sheetFormatPr baseColWidth="10" defaultRowHeight="12.75" x14ac:dyDescent="0.2"/>
  <cols>
    <col min="1" max="1" width="5.7109375" style="10" customWidth="1"/>
    <col min="2" max="2" width="14.7109375" style="10" hidden="1" customWidth="1"/>
    <col min="3" max="3" width="6.7109375" style="10" hidden="1" customWidth="1"/>
    <col min="4" max="4" width="22.7109375" style="10" hidden="1" customWidth="1"/>
    <col min="5" max="7" width="6.7109375" style="10" hidden="1" customWidth="1"/>
    <col min="8" max="8" width="14.7109375" style="10" hidden="1" customWidth="1"/>
    <col min="9" max="9" width="6.7109375" style="10" hidden="1" customWidth="1"/>
    <col min="10" max="10" width="22.7109375" style="10" hidden="1" customWidth="1"/>
    <col min="11" max="11" width="22.7109375" style="10" customWidth="1"/>
    <col min="12" max="12" width="5.7109375" style="10" customWidth="1"/>
    <col min="13" max="13" width="1.7109375" style="10" customWidth="1"/>
    <col min="14" max="15" width="5.7109375" style="10" customWidth="1"/>
    <col min="16" max="16" width="1.7109375" style="10" customWidth="1"/>
    <col min="17" max="18" width="5.7109375" style="10" customWidth="1"/>
    <col min="19" max="19" width="1.7109375" style="10" customWidth="1"/>
    <col min="20" max="21" width="5.7109375" style="10" customWidth="1"/>
    <col min="22" max="22" width="1.7109375" style="10" customWidth="1"/>
    <col min="23" max="24" width="5.7109375" style="10" customWidth="1"/>
    <col min="25" max="25" width="1.7109375" style="10" customWidth="1"/>
    <col min="26" max="27" width="5.7109375" style="10" customWidth="1"/>
    <col min="28" max="28" width="1.7109375" style="10" customWidth="1"/>
    <col min="29" max="30" width="5.7109375" style="10" customWidth="1"/>
    <col min="31" max="31" width="1.7109375" style="10" customWidth="1"/>
    <col min="32" max="33" width="5.7109375" style="10" customWidth="1"/>
    <col min="34" max="34" width="1.7109375" style="10" customWidth="1"/>
    <col min="35" max="35" width="5.7109375" style="10" customWidth="1"/>
    <col min="36" max="36" width="7.28515625" style="10" customWidth="1"/>
    <col min="37" max="37" width="1.7109375" style="10" customWidth="1"/>
    <col min="38" max="38" width="6.7109375" style="10" customWidth="1"/>
    <col min="39" max="39" width="5.7109375" style="10" customWidth="1"/>
    <col min="40" max="40" width="1.7109375" style="10" customWidth="1"/>
    <col min="41" max="42" width="5.7109375" style="10" customWidth="1"/>
    <col min="43" max="43" width="1.7109375" style="10" customWidth="1"/>
    <col min="44" max="44" width="5.7109375" style="10" customWidth="1"/>
    <col min="45" max="45" width="7.7109375" style="10" customWidth="1"/>
    <col min="46" max="46" width="10.85546875" style="10" customWidth="1"/>
    <col min="47" max="47" width="27.7109375" style="10" customWidth="1"/>
    <col min="48" max="51" width="5.7109375" style="10" customWidth="1"/>
    <col min="52" max="52" width="8.7109375" style="10" customWidth="1"/>
    <col min="53" max="53" width="27.7109375" style="10" customWidth="1"/>
    <col min="54" max="57" width="5.7109375" style="10" customWidth="1"/>
    <col min="58" max="58" width="8.7109375" style="10" customWidth="1"/>
    <col min="59" max="59" width="27.7109375" style="10" customWidth="1"/>
    <col min="60" max="63" width="5.7109375" style="10" customWidth="1"/>
    <col min="64" max="64" width="5.7109375" style="4" customWidth="1"/>
    <col min="65" max="65" width="27.7109375" style="4" customWidth="1"/>
    <col min="66" max="69" width="5.7109375" style="4" customWidth="1"/>
    <col min="70" max="70" width="5.7109375" style="10" customWidth="1"/>
    <col min="71" max="256" width="11.42578125" style="10"/>
    <col min="257" max="257" width="5.7109375" style="10" customWidth="1"/>
    <col min="258" max="266" width="0" style="10" hidden="1" customWidth="1"/>
    <col min="267" max="267" width="22.7109375" style="10" customWidth="1"/>
    <col min="268" max="268" width="5.7109375" style="10" customWidth="1"/>
    <col min="269" max="269" width="1.7109375" style="10" customWidth="1"/>
    <col min="270" max="271" width="5.7109375" style="10" customWidth="1"/>
    <col min="272" max="272" width="1.7109375" style="10" customWidth="1"/>
    <col min="273" max="274" width="5.7109375" style="10" customWidth="1"/>
    <col min="275" max="275" width="1.7109375" style="10" customWidth="1"/>
    <col min="276" max="277" width="5.7109375" style="10" customWidth="1"/>
    <col min="278" max="278" width="1.7109375" style="10" customWidth="1"/>
    <col min="279" max="280" width="5.7109375" style="10" customWidth="1"/>
    <col min="281" max="281" width="1.7109375" style="10" customWidth="1"/>
    <col min="282" max="283" width="5.7109375" style="10" customWidth="1"/>
    <col min="284" max="284" width="1.7109375" style="10" customWidth="1"/>
    <col min="285" max="286" width="5.7109375" style="10" customWidth="1"/>
    <col min="287" max="287" width="1.7109375" style="10" customWidth="1"/>
    <col min="288" max="289" width="5.7109375" style="10" customWidth="1"/>
    <col min="290" max="290" width="1.7109375" style="10" customWidth="1"/>
    <col min="291" max="291" width="5.7109375" style="10" customWidth="1"/>
    <col min="292" max="292" width="7.28515625" style="10" customWidth="1"/>
    <col min="293" max="293" width="1.7109375" style="10" customWidth="1"/>
    <col min="294" max="294" width="6.7109375" style="10" customWidth="1"/>
    <col min="295" max="295" width="5.7109375" style="10" customWidth="1"/>
    <col min="296" max="296" width="1.7109375" style="10" customWidth="1"/>
    <col min="297" max="298" width="5.7109375" style="10" customWidth="1"/>
    <col min="299" max="299" width="1.7109375" style="10" customWidth="1"/>
    <col min="300" max="300" width="5.7109375" style="10" customWidth="1"/>
    <col min="301" max="301" width="7.7109375" style="10" customWidth="1"/>
    <col min="302" max="302" width="10.85546875" style="10" customWidth="1"/>
    <col min="303" max="303" width="27.7109375" style="10" customWidth="1"/>
    <col min="304" max="307" width="5.7109375" style="10" customWidth="1"/>
    <col min="308" max="308" width="8.7109375" style="10" customWidth="1"/>
    <col min="309" max="309" width="27.7109375" style="10" customWidth="1"/>
    <col min="310" max="313" width="5.7109375" style="10" customWidth="1"/>
    <col min="314" max="314" width="8.7109375" style="10" customWidth="1"/>
    <col min="315" max="315" width="27.7109375" style="10" customWidth="1"/>
    <col min="316" max="320" width="5.7109375" style="10" customWidth="1"/>
    <col min="321" max="321" width="27.7109375" style="10" customWidth="1"/>
    <col min="322" max="326" width="5.7109375" style="10" customWidth="1"/>
    <col min="327" max="512" width="11.42578125" style="10"/>
    <col min="513" max="513" width="5.7109375" style="10" customWidth="1"/>
    <col min="514" max="522" width="0" style="10" hidden="1" customWidth="1"/>
    <col min="523" max="523" width="22.7109375" style="10" customWidth="1"/>
    <col min="524" max="524" width="5.7109375" style="10" customWidth="1"/>
    <col min="525" max="525" width="1.7109375" style="10" customWidth="1"/>
    <col min="526" max="527" width="5.7109375" style="10" customWidth="1"/>
    <col min="528" max="528" width="1.7109375" style="10" customWidth="1"/>
    <col min="529" max="530" width="5.7109375" style="10" customWidth="1"/>
    <col min="531" max="531" width="1.7109375" style="10" customWidth="1"/>
    <col min="532" max="533" width="5.7109375" style="10" customWidth="1"/>
    <col min="534" max="534" width="1.7109375" style="10" customWidth="1"/>
    <col min="535" max="536" width="5.7109375" style="10" customWidth="1"/>
    <col min="537" max="537" width="1.7109375" style="10" customWidth="1"/>
    <col min="538" max="539" width="5.7109375" style="10" customWidth="1"/>
    <col min="540" max="540" width="1.7109375" style="10" customWidth="1"/>
    <col min="541" max="542" width="5.7109375" style="10" customWidth="1"/>
    <col min="543" max="543" width="1.7109375" style="10" customWidth="1"/>
    <col min="544" max="545" width="5.7109375" style="10" customWidth="1"/>
    <col min="546" max="546" width="1.7109375" style="10" customWidth="1"/>
    <col min="547" max="547" width="5.7109375" style="10" customWidth="1"/>
    <col min="548" max="548" width="7.28515625" style="10" customWidth="1"/>
    <col min="549" max="549" width="1.7109375" style="10" customWidth="1"/>
    <col min="550" max="550" width="6.7109375" style="10" customWidth="1"/>
    <col min="551" max="551" width="5.7109375" style="10" customWidth="1"/>
    <col min="552" max="552" width="1.7109375" style="10" customWidth="1"/>
    <col min="553" max="554" width="5.7109375" style="10" customWidth="1"/>
    <col min="555" max="555" width="1.7109375" style="10" customWidth="1"/>
    <col min="556" max="556" width="5.7109375" style="10" customWidth="1"/>
    <col min="557" max="557" width="7.7109375" style="10" customWidth="1"/>
    <col min="558" max="558" width="10.85546875" style="10" customWidth="1"/>
    <col min="559" max="559" width="27.7109375" style="10" customWidth="1"/>
    <col min="560" max="563" width="5.7109375" style="10" customWidth="1"/>
    <col min="564" max="564" width="8.7109375" style="10" customWidth="1"/>
    <col min="565" max="565" width="27.7109375" style="10" customWidth="1"/>
    <col min="566" max="569" width="5.7109375" style="10" customWidth="1"/>
    <col min="570" max="570" width="8.7109375" style="10" customWidth="1"/>
    <col min="571" max="571" width="27.7109375" style="10" customWidth="1"/>
    <col min="572" max="576" width="5.7109375" style="10" customWidth="1"/>
    <col min="577" max="577" width="27.7109375" style="10" customWidth="1"/>
    <col min="578" max="582" width="5.7109375" style="10" customWidth="1"/>
    <col min="583" max="768" width="11.42578125" style="10"/>
    <col min="769" max="769" width="5.7109375" style="10" customWidth="1"/>
    <col min="770" max="778" width="0" style="10" hidden="1" customWidth="1"/>
    <col min="779" max="779" width="22.7109375" style="10" customWidth="1"/>
    <col min="780" max="780" width="5.7109375" style="10" customWidth="1"/>
    <col min="781" max="781" width="1.7109375" style="10" customWidth="1"/>
    <col min="782" max="783" width="5.7109375" style="10" customWidth="1"/>
    <col min="784" max="784" width="1.7109375" style="10" customWidth="1"/>
    <col min="785" max="786" width="5.7109375" style="10" customWidth="1"/>
    <col min="787" max="787" width="1.7109375" style="10" customWidth="1"/>
    <col min="788" max="789" width="5.7109375" style="10" customWidth="1"/>
    <col min="790" max="790" width="1.7109375" style="10" customWidth="1"/>
    <col min="791" max="792" width="5.7109375" style="10" customWidth="1"/>
    <col min="793" max="793" width="1.7109375" style="10" customWidth="1"/>
    <col min="794" max="795" width="5.7109375" style="10" customWidth="1"/>
    <col min="796" max="796" width="1.7109375" style="10" customWidth="1"/>
    <col min="797" max="798" width="5.7109375" style="10" customWidth="1"/>
    <col min="799" max="799" width="1.7109375" style="10" customWidth="1"/>
    <col min="800" max="801" width="5.7109375" style="10" customWidth="1"/>
    <col min="802" max="802" width="1.7109375" style="10" customWidth="1"/>
    <col min="803" max="803" width="5.7109375" style="10" customWidth="1"/>
    <col min="804" max="804" width="7.28515625" style="10" customWidth="1"/>
    <col min="805" max="805" width="1.7109375" style="10" customWidth="1"/>
    <col min="806" max="806" width="6.7109375" style="10" customWidth="1"/>
    <col min="807" max="807" width="5.7109375" style="10" customWidth="1"/>
    <col min="808" max="808" width="1.7109375" style="10" customWidth="1"/>
    <col min="809" max="810" width="5.7109375" style="10" customWidth="1"/>
    <col min="811" max="811" width="1.7109375" style="10" customWidth="1"/>
    <col min="812" max="812" width="5.7109375" style="10" customWidth="1"/>
    <col min="813" max="813" width="7.7109375" style="10" customWidth="1"/>
    <col min="814" max="814" width="10.85546875" style="10" customWidth="1"/>
    <col min="815" max="815" width="27.7109375" style="10" customWidth="1"/>
    <col min="816" max="819" width="5.7109375" style="10" customWidth="1"/>
    <col min="820" max="820" width="8.7109375" style="10" customWidth="1"/>
    <col min="821" max="821" width="27.7109375" style="10" customWidth="1"/>
    <col min="822" max="825" width="5.7109375" style="10" customWidth="1"/>
    <col min="826" max="826" width="8.7109375" style="10" customWidth="1"/>
    <col min="827" max="827" width="27.7109375" style="10" customWidth="1"/>
    <col min="828" max="832" width="5.7109375" style="10" customWidth="1"/>
    <col min="833" max="833" width="27.7109375" style="10" customWidth="1"/>
    <col min="834" max="838" width="5.7109375" style="10" customWidth="1"/>
    <col min="839" max="1024" width="11.42578125" style="10"/>
    <col min="1025" max="1025" width="5.7109375" style="10" customWidth="1"/>
    <col min="1026" max="1034" width="0" style="10" hidden="1" customWidth="1"/>
    <col min="1035" max="1035" width="22.7109375" style="10" customWidth="1"/>
    <col min="1036" max="1036" width="5.7109375" style="10" customWidth="1"/>
    <col min="1037" max="1037" width="1.7109375" style="10" customWidth="1"/>
    <col min="1038" max="1039" width="5.7109375" style="10" customWidth="1"/>
    <col min="1040" max="1040" width="1.7109375" style="10" customWidth="1"/>
    <col min="1041" max="1042" width="5.7109375" style="10" customWidth="1"/>
    <col min="1043" max="1043" width="1.7109375" style="10" customWidth="1"/>
    <col min="1044" max="1045" width="5.7109375" style="10" customWidth="1"/>
    <col min="1046" max="1046" width="1.7109375" style="10" customWidth="1"/>
    <col min="1047" max="1048" width="5.7109375" style="10" customWidth="1"/>
    <col min="1049" max="1049" width="1.7109375" style="10" customWidth="1"/>
    <col min="1050" max="1051" width="5.7109375" style="10" customWidth="1"/>
    <col min="1052" max="1052" width="1.7109375" style="10" customWidth="1"/>
    <col min="1053" max="1054" width="5.7109375" style="10" customWidth="1"/>
    <col min="1055" max="1055" width="1.7109375" style="10" customWidth="1"/>
    <col min="1056" max="1057" width="5.7109375" style="10" customWidth="1"/>
    <col min="1058" max="1058" width="1.7109375" style="10" customWidth="1"/>
    <col min="1059" max="1059" width="5.7109375" style="10" customWidth="1"/>
    <col min="1060" max="1060" width="7.28515625" style="10" customWidth="1"/>
    <col min="1061" max="1061" width="1.7109375" style="10" customWidth="1"/>
    <col min="1062" max="1062" width="6.7109375" style="10" customWidth="1"/>
    <col min="1063" max="1063" width="5.7109375" style="10" customWidth="1"/>
    <col min="1064" max="1064" width="1.7109375" style="10" customWidth="1"/>
    <col min="1065" max="1066" width="5.7109375" style="10" customWidth="1"/>
    <col min="1067" max="1067" width="1.7109375" style="10" customWidth="1"/>
    <col min="1068" max="1068" width="5.7109375" style="10" customWidth="1"/>
    <col min="1069" max="1069" width="7.7109375" style="10" customWidth="1"/>
    <col min="1070" max="1070" width="10.85546875" style="10" customWidth="1"/>
    <col min="1071" max="1071" width="27.7109375" style="10" customWidth="1"/>
    <col min="1072" max="1075" width="5.7109375" style="10" customWidth="1"/>
    <col min="1076" max="1076" width="8.7109375" style="10" customWidth="1"/>
    <col min="1077" max="1077" width="27.7109375" style="10" customWidth="1"/>
    <col min="1078" max="1081" width="5.7109375" style="10" customWidth="1"/>
    <col min="1082" max="1082" width="8.7109375" style="10" customWidth="1"/>
    <col min="1083" max="1083" width="27.7109375" style="10" customWidth="1"/>
    <col min="1084" max="1088" width="5.7109375" style="10" customWidth="1"/>
    <col min="1089" max="1089" width="27.7109375" style="10" customWidth="1"/>
    <col min="1090" max="1094" width="5.7109375" style="10" customWidth="1"/>
    <col min="1095" max="1280" width="11.42578125" style="10"/>
    <col min="1281" max="1281" width="5.7109375" style="10" customWidth="1"/>
    <col min="1282" max="1290" width="0" style="10" hidden="1" customWidth="1"/>
    <col min="1291" max="1291" width="22.7109375" style="10" customWidth="1"/>
    <col min="1292" max="1292" width="5.7109375" style="10" customWidth="1"/>
    <col min="1293" max="1293" width="1.7109375" style="10" customWidth="1"/>
    <col min="1294" max="1295" width="5.7109375" style="10" customWidth="1"/>
    <col min="1296" max="1296" width="1.7109375" style="10" customWidth="1"/>
    <col min="1297" max="1298" width="5.7109375" style="10" customWidth="1"/>
    <col min="1299" max="1299" width="1.7109375" style="10" customWidth="1"/>
    <col min="1300" max="1301" width="5.7109375" style="10" customWidth="1"/>
    <col min="1302" max="1302" width="1.7109375" style="10" customWidth="1"/>
    <col min="1303" max="1304" width="5.7109375" style="10" customWidth="1"/>
    <col min="1305" max="1305" width="1.7109375" style="10" customWidth="1"/>
    <col min="1306" max="1307" width="5.7109375" style="10" customWidth="1"/>
    <col min="1308" max="1308" width="1.7109375" style="10" customWidth="1"/>
    <col min="1309" max="1310" width="5.7109375" style="10" customWidth="1"/>
    <col min="1311" max="1311" width="1.7109375" style="10" customWidth="1"/>
    <col min="1312" max="1313" width="5.7109375" style="10" customWidth="1"/>
    <col min="1314" max="1314" width="1.7109375" style="10" customWidth="1"/>
    <col min="1315" max="1315" width="5.7109375" style="10" customWidth="1"/>
    <col min="1316" max="1316" width="7.28515625" style="10" customWidth="1"/>
    <col min="1317" max="1317" width="1.7109375" style="10" customWidth="1"/>
    <col min="1318" max="1318" width="6.7109375" style="10" customWidth="1"/>
    <col min="1319" max="1319" width="5.7109375" style="10" customWidth="1"/>
    <col min="1320" max="1320" width="1.7109375" style="10" customWidth="1"/>
    <col min="1321" max="1322" width="5.7109375" style="10" customWidth="1"/>
    <col min="1323" max="1323" width="1.7109375" style="10" customWidth="1"/>
    <col min="1324" max="1324" width="5.7109375" style="10" customWidth="1"/>
    <col min="1325" max="1325" width="7.7109375" style="10" customWidth="1"/>
    <col min="1326" max="1326" width="10.85546875" style="10" customWidth="1"/>
    <col min="1327" max="1327" width="27.7109375" style="10" customWidth="1"/>
    <col min="1328" max="1331" width="5.7109375" style="10" customWidth="1"/>
    <col min="1332" max="1332" width="8.7109375" style="10" customWidth="1"/>
    <col min="1333" max="1333" width="27.7109375" style="10" customWidth="1"/>
    <col min="1334" max="1337" width="5.7109375" style="10" customWidth="1"/>
    <col min="1338" max="1338" width="8.7109375" style="10" customWidth="1"/>
    <col min="1339" max="1339" width="27.7109375" style="10" customWidth="1"/>
    <col min="1340" max="1344" width="5.7109375" style="10" customWidth="1"/>
    <col min="1345" max="1345" width="27.7109375" style="10" customWidth="1"/>
    <col min="1346" max="1350" width="5.7109375" style="10" customWidth="1"/>
    <col min="1351" max="1536" width="11.42578125" style="10"/>
    <col min="1537" max="1537" width="5.7109375" style="10" customWidth="1"/>
    <col min="1538" max="1546" width="0" style="10" hidden="1" customWidth="1"/>
    <col min="1547" max="1547" width="22.7109375" style="10" customWidth="1"/>
    <col min="1548" max="1548" width="5.7109375" style="10" customWidth="1"/>
    <col min="1549" max="1549" width="1.7109375" style="10" customWidth="1"/>
    <col min="1550" max="1551" width="5.7109375" style="10" customWidth="1"/>
    <col min="1552" max="1552" width="1.7109375" style="10" customWidth="1"/>
    <col min="1553" max="1554" width="5.7109375" style="10" customWidth="1"/>
    <col min="1555" max="1555" width="1.7109375" style="10" customWidth="1"/>
    <col min="1556" max="1557" width="5.7109375" style="10" customWidth="1"/>
    <col min="1558" max="1558" width="1.7109375" style="10" customWidth="1"/>
    <col min="1559" max="1560" width="5.7109375" style="10" customWidth="1"/>
    <col min="1561" max="1561" width="1.7109375" style="10" customWidth="1"/>
    <col min="1562" max="1563" width="5.7109375" style="10" customWidth="1"/>
    <col min="1564" max="1564" width="1.7109375" style="10" customWidth="1"/>
    <col min="1565" max="1566" width="5.7109375" style="10" customWidth="1"/>
    <col min="1567" max="1567" width="1.7109375" style="10" customWidth="1"/>
    <col min="1568" max="1569" width="5.7109375" style="10" customWidth="1"/>
    <col min="1570" max="1570" width="1.7109375" style="10" customWidth="1"/>
    <col min="1571" max="1571" width="5.7109375" style="10" customWidth="1"/>
    <col min="1572" max="1572" width="7.28515625" style="10" customWidth="1"/>
    <col min="1573" max="1573" width="1.7109375" style="10" customWidth="1"/>
    <col min="1574" max="1574" width="6.7109375" style="10" customWidth="1"/>
    <col min="1575" max="1575" width="5.7109375" style="10" customWidth="1"/>
    <col min="1576" max="1576" width="1.7109375" style="10" customWidth="1"/>
    <col min="1577" max="1578" width="5.7109375" style="10" customWidth="1"/>
    <col min="1579" max="1579" width="1.7109375" style="10" customWidth="1"/>
    <col min="1580" max="1580" width="5.7109375" style="10" customWidth="1"/>
    <col min="1581" max="1581" width="7.7109375" style="10" customWidth="1"/>
    <col min="1582" max="1582" width="10.85546875" style="10" customWidth="1"/>
    <col min="1583" max="1583" width="27.7109375" style="10" customWidth="1"/>
    <col min="1584" max="1587" width="5.7109375" style="10" customWidth="1"/>
    <col min="1588" max="1588" width="8.7109375" style="10" customWidth="1"/>
    <col min="1589" max="1589" width="27.7109375" style="10" customWidth="1"/>
    <col min="1590" max="1593" width="5.7109375" style="10" customWidth="1"/>
    <col min="1594" max="1594" width="8.7109375" style="10" customWidth="1"/>
    <col min="1595" max="1595" width="27.7109375" style="10" customWidth="1"/>
    <col min="1596" max="1600" width="5.7109375" style="10" customWidth="1"/>
    <col min="1601" max="1601" width="27.7109375" style="10" customWidth="1"/>
    <col min="1602" max="1606" width="5.7109375" style="10" customWidth="1"/>
    <col min="1607" max="1792" width="11.42578125" style="10"/>
    <col min="1793" max="1793" width="5.7109375" style="10" customWidth="1"/>
    <col min="1794" max="1802" width="0" style="10" hidden="1" customWidth="1"/>
    <col min="1803" max="1803" width="22.7109375" style="10" customWidth="1"/>
    <col min="1804" max="1804" width="5.7109375" style="10" customWidth="1"/>
    <col min="1805" max="1805" width="1.7109375" style="10" customWidth="1"/>
    <col min="1806" max="1807" width="5.7109375" style="10" customWidth="1"/>
    <col min="1808" max="1808" width="1.7109375" style="10" customWidth="1"/>
    <col min="1809" max="1810" width="5.7109375" style="10" customWidth="1"/>
    <col min="1811" max="1811" width="1.7109375" style="10" customWidth="1"/>
    <col min="1812" max="1813" width="5.7109375" style="10" customWidth="1"/>
    <col min="1814" max="1814" width="1.7109375" style="10" customWidth="1"/>
    <col min="1815" max="1816" width="5.7109375" style="10" customWidth="1"/>
    <col min="1817" max="1817" width="1.7109375" style="10" customWidth="1"/>
    <col min="1818" max="1819" width="5.7109375" style="10" customWidth="1"/>
    <col min="1820" max="1820" width="1.7109375" style="10" customWidth="1"/>
    <col min="1821" max="1822" width="5.7109375" style="10" customWidth="1"/>
    <col min="1823" max="1823" width="1.7109375" style="10" customWidth="1"/>
    <col min="1824" max="1825" width="5.7109375" style="10" customWidth="1"/>
    <col min="1826" max="1826" width="1.7109375" style="10" customWidth="1"/>
    <col min="1827" max="1827" width="5.7109375" style="10" customWidth="1"/>
    <col min="1828" max="1828" width="7.28515625" style="10" customWidth="1"/>
    <col min="1829" max="1829" width="1.7109375" style="10" customWidth="1"/>
    <col min="1830" max="1830" width="6.7109375" style="10" customWidth="1"/>
    <col min="1831" max="1831" width="5.7109375" style="10" customWidth="1"/>
    <col min="1832" max="1832" width="1.7109375" style="10" customWidth="1"/>
    <col min="1833" max="1834" width="5.7109375" style="10" customWidth="1"/>
    <col min="1835" max="1835" width="1.7109375" style="10" customWidth="1"/>
    <col min="1836" max="1836" width="5.7109375" style="10" customWidth="1"/>
    <col min="1837" max="1837" width="7.7109375" style="10" customWidth="1"/>
    <col min="1838" max="1838" width="10.85546875" style="10" customWidth="1"/>
    <col min="1839" max="1839" width="27.7109375" style="10" customWidth="1"/>
    <col min="1840" max="1843" width="5.7109375" style="10" customWidth="1"/>
    <col min="1844" max="1844" width="8.7109375" style="10" customWidth="1"/>
    <col min="1845" max="1845" width="27.7109375" style="10" customWidth="1"/>
    <col min="1846" max="1849" width="5.7109375" style="10" customWidth="1"/>
    <col min="1850" max="1850" width="8.7109375" style="10" customWidth="1"/>
    <col min="1851" max="1851" width="27.7109375" style="10" customWidth="1"/>
    <col min="1852" max="1856" width="5.7109375" style="10" customWidth="1"/>
    <col min="1857" max="1857" width="27.7109375" style="10" customWidth="1"/>
    <col min="1858" max="1862" width="5.7109375" style="10" customWidth="1"/>
    <col min="1863" max="2048" width="11.42578125" style="10"/>
    <col min="2049" max="2049" width="5.7109375" style="10" customWidth="1"/>
    <col min="2050" max="2058" width="0" style="10" hidden="1" customWidth="1"/>
    <col min="2059" max="2059" width="22.7109375" style="10" customWidth="1"/>
    <col min="2060" max="2060" width="5.7109375" style="10" customWidth="1"/>
    <col min="2061" max="2061" width="1.7109375" style="10" customWidth="1"/>
    <col min="2062" max="2063" width="5.7109375" style="10" customWidth="1"/>
    <col min="2064" max="2064" width="1.7109375" style="10" customWidth="1"/>
    <col min="2065" max="2066" width="5.7109375" style="10" customWidth="1"/>
    <col min="2067" max="2067" width="1.7109375" style="10" customWidth="1"/>
    <col min="2068" max="2069" width="5.7109375" style="10" customWidth="1"/>
    <col min="2070" max="2070" width="1.7109375" style="10" customWidth="1"/>
    <col min="2071" max="2072" width="5.7109375" style="10" customWidth="1"/>
    <col min="2073" max="2073" width="1.7109375" style="10" customWidth="1"/>
    <col min="2074" max="2075" width="5.7109375" style="10" customWidth="1"/>
    <col min="2076" max="2076" width="1.7109375" style="10" customWidth="1"/>
    <col min="2077" max="2078" width="5.7109375" style="10" customWidth="1"/>
    <col min="2079" max="2079" width="1.7109375" style="10" customWidth="1"/>
    <col min="2080" max="2081" width="5.7109375" style="10" customWidth="1"/>
    <col min="2082" max="2082" width="1.7109375" style="10" customWidth="1"/>
    <col min="2083" max="2083" width="5.7109375" style="10" customWidth="1"/>
    <col min="2084" max="2084" width="7.28515625" style="10" customWidth="1"/>
    <col min="2085" max="2085" width="1.7109375" style="10" customWidth="1"/>
    <col min="2086" max="2086" width="6.7109375" style="10" customWidth="1"/>
    <col min="2087" max="2087" width="5.7109375" style="10" customWidth="1"/>
    <col min="2088" max="2088" width="1.7109375" style="10" customWidth="1"/>
    <col min="2089" max="2090" width="5.7109375" style="10" customWidth="1"/>
    <col min="2091" max="2091" width="1.7109375" style="10" customWidth="1"/>
    <col min="2092" max="2092" width="5.7109375" style="10" customWidth="1"/>
    <col min="2093" max="2093" width="7.7109375" style="10" customWidth="1"/>
    <col min="2094" max="2094" width="10.85546875" style="10" customWidth="1"/>
    <col min="2095" max="2095" width="27.7109375" style="10" customWidth="1"/>
    <col min="2096" max="2099" width="5.7109375" style="10" customWidth="1"/>
    <col min="2100" max="2100" width="8.7109375" style="10" customWidth="1"/>
    <col min="2101" max="2101" width="27.7109375" style="10" customWidth="1"/>
    <col min="2102" max="2105" width="5.7109375" style="10" customWidth="1"/>
    <col min="2106" max="2106" width="8.7109375" style="10" customWidth="1"/>
    <col min="2107" max="2107" width="27.7109375" style="10" customWidth="1"/>
    <col min="2108" max="2112" width="5.7109375" style="10" customWidth="1"/>
    <col min="2113" max="2113" width="27.7109375" style="10" customWidth="1"/>
    <col min="2114" max="2118" width="5.7109375" style="10" customWidth="1"/>
    <col min="2119" max="2304" width="11.42578125" style="10"/>
    <col min="2305" max="2305" width="5.7109375" style="10" customWidth="1"/>
    <col min="2306" max="2314" width="0" style="10" hidden="1" customWidth="1"/>
    <col min="2315" max="2315" width="22.7109375" style="10" customWidth="1"/>
    <col min="2316" max="2316" width="5.7109375" style="10" customWidth="1"/>
    <col min="2317" max="2317" width="1.7109375" style="10" customWidth="1"/>
    <col min="2318" max="2319" width="5.7109375" style="10" customWidth="1"/>
    <col min="2320" max="2320" width="1.7109375" style="10" customWidth="1"/>
    <col min="2321" max="2322" width="5.7109375" style="10" customWidth="1"/>
    <col min="2323" max="2323" width="1.7109375" style="10" customWidth="1"/>
    <col min="2324" max="2325" width="5.7109375" style="10" customWidth="1"/>
    <col min="2326" max="2326" width="1.7109375" style="10" customWidth="1"/>
    <col min="2327" max="2328" width="5.7109375" style="10" customWidth="1"/>
    <col min="2329" max="2329" width="1.7109375" style="10" customWidth="1"/>
    <col min="2330" max="2331" width="5.7109375" style="10" customWidth="1"/>
    <col min="2332" max="2332" width="1.7109375" style="10" customWidth="1"/>
    <col min="2333" max="2334" width="5.7109375" style="10" customWidth="1"/>
    <col min="2335" max="2335" width="1.7109375" style="10" customWidth="1"/>
    <col min="2336" max="2337" width="5.7109375" style="10" customWidth="1"/>
    <col min="2338" max="2338" width="1.7109375" style="10" customWidth="1"/>
    <col min="2339" max="2339" width="5.7109375" style="10" customWidth="1"/>
    <col min="2340" max="2340" width="7.28515625" style="10" customWidth="1"/>
    <col min="2341" max="2341" width="1.7109375" style="10" customWidth="1"/>
    <col min="2342" max="2342" width="6.7109375" style="10" customWidth="1"/>
    <col min="2343" max="2343" width="5.7109375" style="10" customWidth="1"/>
    <col min="2344" max="2344" width="1.7109375" style="10" customWidth="1"/>
    <col min="2345" max="2346" width="5.7109375" style="10" customWidth="1"/>
    <col min="2347" max="2347" width="1.7109375" style="10" customWidth="1"/>
    <col min="2348" max="2348" width="5.7109375" style="10" customWidth="1"/>
    <col min="2349" max="2349" width="7.7109375" style="10" customWidth="1"/>
    <col min="2350" max="2350" width="10.85546875" style="10" customWidth="1"/>
    <col min="2351" max="2351" width="27.7109375" style="10" customWidth="1"/>
    <col min="2352" max="2355" width="5.7109375" style="10" customWidth="1"/>
    <col min="2356" max="2356" width="8.7109375" style="10" customWidth="1"/>
    <col min="2357" max="2357" width="27.7109375" style="10" customWidth="1"/>
    <col min="2358" max="2361" width="5.7109375" style="10" customWidth="1"/>
    <col min="2362" max="2362" width="8.7109375" style="10" customWidth="1"/>
    <col min="2363" max="2363" width="27.7109375" style="10" customWidth="1"/>
    <col min="2364" max="2368" width="5.7109375" style="10" customWidth="1"/>
    <col min="2369" max="2369" width="27.7109375" style="10" customWidth="1"/>
    <col min="2370" max="2374" width="5.7109375" style="10" customWidth="1"/>
    <col min="2375" max="2560" width="11.42578125" style="10"/>
    <col min="2561" max="2561" width="5.7109375" style="10" customWidth="1"/>
    <col min="2562" max="2570" width="0" style="10" hidden="1" customWidth="1"/>
    <col min="2571" max="2571" width="22.7109375" style="10" customWidth="1"/>
    <col min="2572" max="2572" width="5.7109375" style="10" customWidth="1"/>
    <col min="2573" max="2573" width="1.7109375" style="10" customWidth="1"/>
    <col min="2574" max="2575" width="5.7109375" style="10" customWidth="1"/>
    <col min="2576" max="2576" width="1.7109375" style="10" customWidth="1"/>
    <col min="2577" max="2578" width="5.7109375" style="10" customWidth="1"/>
    <col min="2579" max="2579" width="1.7109375" style="10" customWidth="1"/>
    <col min="2580" max="2581" width="5.7109375" style="10" customWidth="1"/>
    <col min="2582" max="2582" width="1.7109375" style="10" customWidth="1"/>
    <col min="2583" max="2584" width="5.7109375" style="10" customWidth="1"/>
    <col min="2585" max="2585" width="1.7109375" style="10" customWidth="1"/>
    <col min="2586" max="2587" width="5.7109375" style="10" customWidth="1"/>
    <col min="2588" max="2588" width="1.7109375" style="10" customWidth="1"/>
    <col min="2589" max="2590" width="5.7109375" style="10" customWidth="1"/>
    <col min="2591" max="2591" width="1.7109375" style="10" customWidth="1"/>
    <col min="2592" max="2593" width="5.7109375" style="10" customWidth="1"/>
    <col min="2594" max="2594" width="1.7109375" style="10" customWidth="1"/>
    <col min="2595" max="2595" width="5.7109375" style="10" customWidth="1"/>
    <col min="2596" max="2596" width="7.28515625" style="10" customWidth="1"/>
    <col min="2597" max="2597" width="1.7109375" style="10" customWidth="1"/>
    <col min="2598" max="2598" width="6.7109375" style="10" customWidth="1"/>
    <col min="2599" max="2599" width="5.7109375" style="10" customWidth="1"/>
    <col min="2600" max="2600" width="1.7109375" style="10" customWidth="1"/>
    <col min="2601" max="2602" width="5.7109375" style="10" customWidth="1"/>
    <col min="2603" max="2603" width="1.7109375" style="10" customWidth="1"/>
    <col min="2604" max="2604" width="5.7109375" style="10" customWidth="1"/>
    <col min="2605" max="2605" width="7.7109375" style="10" customWidth="1"/>
    <col min="2606" max="2606" width="10.85546875" style="10" customWidth="1"/>
    <col min="2607" max="2607" width="27.7109375" style="10" customWidth="1"/>
    <col min="2608" max="2611" width="5.7109375" style="10" customWidth="1"/>
    <col min="2612" max="2612" width="8.7109375" style="10" customWidth="1"/>
    <col min="2613" max="2613" width="27.7109375" style="10" customWidth="1"/>
    <col min="2614" max="2617" width="5.7109375" style="10" customWidth="1"/>
    <col min="2618" max="2618" width="8.7109375" style="10" customWidth="1"/>
    <col min="2619" max="2619" width="27.7109375" style="10" customWidth="1"/>
    <col min="2620" max="2624" width="5.7109375" style="10" customWidth="1"/>
    <col min="2625" max="2625" width="27.7109375" style="10" customWidth="1"/>
    <col min="2626" max="2630" width="5.7109375" style="10" customWidth="1"/>
    <col min="2631" max="2816" width="11.42578125" style="10"/>
    <col min="2817" max="2817" width="5.7109375" style="10" customWidth="1"/>
    <col min="2818" max="2826" width="0" style="10" hidden="1" customWidth="1"/>
    <col min="2827" max="2827" width="22.7109375" style="10" customWidth="1"/>
    <col min="2828" max="2828" width="5.7109375" style="10" customWidth="1"/>
    <col min="2829" max="2829" width="1.7109375" style="10" customWidth="1"/>
    <col min="2830" max="2831" width="5.7109375" style="10" customWidth="1"/>
    <col min="2832" max="2832" width="1.7109375" style="10" customWidth="1"/>
    <col min="2833" max="2834" width="5.7109375" style="10" customWidth="1"/>
    <col min="2835" max="2835" width="1.7109375" style="10" customWidth="1"/>
    <col min="2836" max="2837" width="5.7109375" style="10" customWidth="1"/>
    <col min="2838" max="2838" width="1.7109375" style="10" customWidth="1"/>
    <col min="2839" max="2840" width="5.7109375" style="10" customWidth="1"/>
    <col min="2841" max="2841" width="1.7109375" style="10" customWidth="1"/>
    <col min="2842" max="2843" width="5.7109375" style="10" customWidth="1"/>
    <col min="2844" max="2844" width="1.7109375" style="10" customWidth="1"/>
    <col min="2845" max="2846" width="5.7109375" style="10" customWidth="1"/>
    <col min="2847" max="2847" width="1.7109375" style="10" customWidth="1"/>
    <col min="2848" max="2849" width="5.7109375" style="10" customWidth="1"/>
    <col min="2850" max="2850" width="1.7109375" style="10" customWidth="1"/>
    <col min="2851" max="2851" width="5.7109375" style="10" customWidth="1"/>
    <col min="2852" max="2852" width="7.28515625" style="10" customWidth="1"/>
    <col min="2853" max="2853" width="1.7109375" style="10" customWidth="1"/>
    <col min="2854" max="2854" width="6.7109375" style="10" customWidth="1"/>
    <col min="2855" max="2855" width="5.7109375" style="10" customWidth="1"/>
    <col min="2856" max="2856" width="1.7109375" style="10" customWidth="1"/>
    <col min="2857" max="2858" width="5.7109375" style="10" customWidth="1"/>
    <col min="2859" max="2859" width="1.7109375" style="10" customWidth="1"/>
    <col min="2860" max="2860" width="5.7109375" style="10" customWidth="1"/>
    <col min="2861" max="2861" width="7.7109375" style="10" customWidth="1"/>
    <col min="2862" max="2862" width="10.85546875" style="10" customWidth="1"/>
    <col min="2863" max="2863" width="27.7109375" style="10" customWidth="1"/>
    <col min="2864" max="2867" width="5.7109375" style="10" customWidth="1"/>
    <col min="2868" max="2868" width="8.7109375" style="10" customWidth="1"/>
    <col min="2869" max="2869" width="27.7109375" style="10" customWidth="1"/>
    <col min="2870" max="2873" width="5.7109375" style="10" customWidth="1"/>
    <col min="2874" max="2874" width="8.7109375" style="10" customWidth="1"/>
    <col min="2875" max="2875" width="27.7109375" style="10" customWidth="1"/>
    <col min="2876" max="2880" width="5.7109375" style="10" customWidth="1"/>
    <col min="2881" max="2881" width="27.7109375" style="10" customWidth="1"/>
    <col min="2882" max="2886" width="5.7109375" style="10" customWidth="1"/>
    <col min="2887" max="3072" width="11.42578125" style="10"/>
    <col min="3073" max="3073" width="5.7109375" style="10" customWidth="1"/>
    <col min="3074" max="3082" width="0" style="10" hidden="1" customWidth="1"/>
    <col min="3083" max="3083" width="22.7109375" style="10" customWidth="1"/>
    <col min="3084" max="3084" width="5.7109375" style="10" customWidth="1"/>
    <col min="3085" max="3085" width="1.7109375" style="10" customWidth="1"/>
    <col min="3086" max="3087" width="5.7109375" style="10" customWidth="1"/>
    <col min="3088" max="3088" width="1.7109375" style="10" customWidth="1"/>
    <col min="3089" max="3090" width="5.7109375" style="10" customWidth="1"/>
    <col min="3091" max="3091" width="1.7109375" style="10" customWidth="1"/>
    <col min="3092" max="3093" width="5.7109375" style="10" customWidth="1"/>
    <col min="3094" max="3094" width="1.7109375" style="10" customWidth="1"/>
    <col min="3095" max="3096" width="5.7109375" style="10" customWidth="1"/>
    <col min="3097" max="3097" width="1.7109375" style="10" customWidth="1"/>
    <col min="3098" max="3099" width="5.7109375" style="10" customWidth="1"/>
    <col min="3100" max="3100" width="1.7109375" style="10" customWidth="1"/>
    <col min="3101" max="3102" width="5.7109375" style="10" customWidth="1"/>
    <col min="3103" max="3103" width="1.7109375" style="10" customWidth="1"/>
    <col min="3104" max="3105" width="5.7109375" style="10" customWidth="1"/>
    <col min="3106" max="3106" width="1.7109375" style="10" customWidth="1"/>
    <col min="3107" max="3107" width="5.7109375" style="10" customWidth="1"/>
    <col min="3108" max="3108" width="7.28515625" style="10" customWidth="1"/>
    <col min="3109" max="3109" width="1.7109375" style="10" customWidth="1"/>
    <col min="3110" max="3110" width="6.7109375" style="10" customWidth="1"/>
    <col min="3111" max="3111" width="5.7109375" style="10" customWidth="1"/>
    <col min="3112" max="3112" width="1.7109375" style="10" customWidth="1"/>
    <col min="3113" max="3114" width="5.7109375" style="10" customWidth="1"/>
    <col min="3115" max="3115" width="1.7109375" style="10" customWidth="1"/>
    <col min="3116" max="3116" width="5.7109375" style="10" customWidth="1"/>
    <col min="3117" max="3117" width="7.7109375" style="10" customWidth="1"/>
    <col min="3118" max="3118" width="10.85546875" style="10" customWidth="1"/>
    <col min="3119" max="3119" width="27.7109375" style="10" customWidth="1"/>
    <col min="3120" max="3123" width="5.7109375" style="10" customWidth="1"/>
    <col min="3124" max="3124" width="8.7109375" style="10" customWidth="1"/>
    <col min="3125" max="3125" width="27.7109375" style="10" customWidth="1"/>
    <col min="3126" max="3129" width="5.7109375" style="10" customWidth="1"/>
    <col min="3130" max="3130" width="8.7109375" style="10" customWidth="1"/>
    <col min="3131" max="3131" width="27.7109375" style="10" customWidth="1"/>
    <col min="3132" max="3136" width="5.7109375" style="10" customWidth="1"/>
    <col min="3137" max="3137" width="27.7109375" style="10" customWidth="1"/>
    <col min="3138" max="3142" width="5.7109375" style="10" customWidth="1"/>
    <col min="3143" max="3328" width="11.42578125" style="10"/>
    <col min="3329" max="3329" width="5.7109375" style="10" customWidth="1"/>
    <col min="3330" max="3338" width="0" style="10" hidden="1" customWidth="1"/>
    <col min="3339" max="3339" width="22.7109375" style="10" customWidth="1"/>
    <col min="3340" max="3340" width="5.7109375" style="10" customWidth="1"/>
    <col min="3341" max="3341" width="1.7109375" style="10" customWidth="1"/>
    <col min="3342" max="3343" width="5.7109375" style="10" customWidth="1"/>
    <col min="3344" max="3344" width="1.7109375" style="10" customWidth="1"/>
    <col min="3345" max="3346" width="5.7109375" style="10" customWidth="1"/>
    <col min="3347" max="3347" width="1.7109375" style="10" customWidth="1"/>
    <col min="3348" max="3349" width="5.7109375" style="10" customWidth="1"/>
    <col min="3350" max="3350" width="1.7109375" style="10" customWidth="1"/>
    <col min="3351" max="3352" width="5.7109375" style="10" customWidth="1"/>
    <col min="3353" max="3353" width="1.7109375" style="10" customWidth="1"/>
    <col min="3354" max="3355" width="5.7109375" style="10" customWidth="1"/>
    <col min="3356" max="3356" width="1.7109375" style="10" customWidth="1"/>
    <col min="3357" max="3358" width="5.7109375" style="10" customWidth="1"/>
    <col min="3359" max="3359" width="1.7109375" style="10" customWidth="1"/>
    <col min="3360" max="3361" width="5.7109375" style="10" customWidth="1"/>
    <col min="3362" max="3362" width="1.7109375" style="10" customWidth="1"/>
    <col min="3363" max="3363" width="5.7109375" style="10" customWidth="1"/>
    <col min="3364" max="3364" width="7.28515625" style="10" customWidth="1"/>
    <col min="3365" max="3365" width="1.7109375" style="10" customWidth="1"/>
    <col min="3366" max="3366" width="6.7109375" style="10" customWidth="1"/>
    <col min="3367" max="3367" width="5.7109375" style="10" customWidth="1"/>
    <col min="3368" max="3368" width="1.7109375" style="10" customWidth="1"/>
    <col min="3369" max="3370" width="5.7109375" style="10" customWidth="1"/>
    <col min="3371" max="3371" width="1.7109375" style="10" customWidth="1"/>
    <col min="3372" max="3372" width="5.7109375" style="10" customWidth="1"/>
    <col min="3373" max="3373" width="7.7109375" style="10" customWidth="1"/>
    <col min="3374" max="3374" width="10.85546875" style="10" customWidth="1"/>
    <col min="3375" max="3375" width="27.7109375" style="10" customWidth="1"/>
    <col min="3376" max="3379" width="5.7109375" style="10" customWidth="1"/>
    <col min="3380" max="3380" width="8.7109375" style="10" customWidth="1"/>
    <col min="3381" max="3381" width="27.7109375" style="10" customWidth="1"/>
    <col min="3382" max="3385" width="5.7109375" style="10" customWidth="1"/>
    <col min="3386" max="3386" width="8.7109375" style="10" customWidth="1"/>
    <col min="3387" max="3387" width="27.7109375" style="10" customWidth="1"/>
    <col min="3388" max="3392" width="5.7109375" style="10" customWidth="1"/>
    <col min="3393" max="3393" width="27.7109375" style="10" customWidth="1"/>
    <col min="3394" max="3398" width="5.7109375" style="10" customWidth="1"/>
    <col min="3399" max="3584" width="11.42578125" style="10"/>
    <col min="3585" max="3585" width="5.7109375" style="10" customWidth="1"/>
    <col min="3586" max="3594" width="0" style="10" hidden="1" customWidth="1"/>
    <col min="3595" max="3595" width="22.7109375" style="10" customWidth="1"/>
    <col min="3596" max="3596" width="5.7109375" style="10" customWidth="1"/>
    <col min="3597" max="3597" width="1.7109375" style="10" customWidth="1"/>
    <col min="3598" max="3599" width="5.7109375" style="10" customWidth="1"/>
    <col min="3600" max="3600" width="1.7109375" style="10" customWidth="1"/>
    <col min="3601" max="3602" width="5.7109375" style="10" customWidth="1"/>
    <col min="3603" max="3603" width="1.7109375" style="10" customWidth="1"/>
    <col min="3604" max="3605" width="5.7109375" style="10" customWidth="1"/>
    <col min="3606" max="3606" width="1.7109375" style="10" customWidth="1"/>
    <col min="3607" max="3608" width="5.7109375" style="10" customWidth="1"/>
    <col min="3609" max="3609" width="1.7109375" style="10" customWidth="1"/>
    <col min="3610" max="3611" width="5.7109375" style="10" customWidth="1"/>
    <col min="3612" max="3612" width="1.7109375" style="10" customWidth="1"/>
    <col min="3613" max="3614" width="5.7109375" style="10" customWidth="1"/>
    <col min="3615" max="3615" width="1.7109375" style="10" customWidth="1"/>
    <col min="3616" max="3617" width="5.7109375" style="10" customWidth="1"/>
    <col min="3618" max="3618" width="1.7109375" style="10" customWidth="1"/>
    <col min="3619" max="3619" width="5.7109375" style="10" customWidth="1"/>
    <col min="3620" max="3620" width="7.28515625" style="10" customWidth="1"/>
    <col min="3621" max="3621" width="1.7109375" style="10" customWidth="1"/>
    <col min="3622" max="3622" width="6.7109375" style="10" customWidth="1"/>
    <col min="3623" max="3623" width="5.7109375" style="10" customWidth="1"/>
    <col min="3624" max="3624" width="1.7109375" style="10" customWidth="1"/>
    <col min="3625" max="3626" width="5.7109375" style="10" customWidth="1"/>
    <col min="3627" max="3627" width="1.7109375" style="10" customWidth="1"/>
    <col min="3628" max="3628" width="5.7109375" style="10" customWidth="1"/>
    <col min="3629" max="3629" width="7.7109375" style="10" customWidth="1"/>
    <col min="3630" max="3630" width="10.85546875" style="10" customWidth="1"/>
    <col min="3631" max="3631" width="27.7109375" style="10" customWidth="1"/>
    <col min="3632" max="3635" width="5.7109375" style="10" customWidth="1"/>
    <col min="3636" max="3636" width="8.7109375" style="10" customWidth="1"/>
    <col min="3637" max="3637" width="27.7109375" style="10" customWidth="1"/>
    <col min="3638" max="3641" width="5.7109375" style="10" customWidth="1"/>
    <col min="3642" max="3642" width="8.7109375" style="10" customWidth="1"/>
    <col min="3643" max="3643" width="27.7109375" style="10" customWidth="1"/>
    <col min="3644" max="3648" width="5.7109375" style="10" customWidth="1"/>
    <col min="3649" max="3649" width="27.7109375" style="10" customWidth="1"/>
    <col min="3650" max="3654" width="5.7109375" style="10" customWidth="1"/>
    <col min="3655" max="3840" width="11.42578125" style="10"/>
    <col min="3841" max="3841" width="5.7109375" style="10" customWidth="1"/>
    <col min="3842" max="3850" width="0" style="10" hidden="1" customWidth="1"/>
    <col min="3851" max="3851" width="22.7109375" style="10" customWidth="1"/>
    <col min="3852" max="3852" width="5.7109375" style="10" customWidth="1"/>
    <col min="3853" max="3853" width="1.7109375" style="10" customWidth="1"/>
    <col min="3854" max="3855" width="5.7109375" style="10" customWidth="1"/>
    <col min="3856" max="3856" width="1.7109375" style="10" customWidth="1"/>
    <col min="3857" max="3858" width="5.7109375" style="10" customWidth="1"/>
    <col min="3859" max="3859" width="1.7109375" style="10" customWidth="1"/>
    <col min="3860" max="3861" width="5.7109375" style="10" customWidth="1"/>
    <col min="3862" max="3862" width="1.7109375" style="10" customWidth="1"/>
    <col min="3863" max="3864" width="5.7109375" style="10" customWidth="1"/>
    <col min="3865" max="3865" width="1.7109375" style="10" customWidth="1"/>
    <col min="3866" max="3867" width="5.7109375" style="10" customWidth="1"/>
    <col min="3868" max="3868" width="1.7109375" style="10" customWidth="1"/>
    <col min="3869" max="3870" width="5.7109375" style="10" customWidth="1"/>
    <col min="3871" max="3871" width="1.7109375" style="10" customWidth="1"/>
    <col min="3872" max="3873" width="5.7109375" style="10" customWidth="1"/>
    <col min="3874" max="3874" width="1.7109375" style="10" customWidth="1"/>
    <col min="3875" max="3875" width="5.7109375" style="10" customWidth="1"/>
    <col min="3876" max="3876" width="7.28515625" style="10" customWidth="1"/>
    <col min="3877" max="3877" width="1.7109375" style="10" customWidth="1"/>
    <col min="3878" max="3878" width="6.7109375" style="10" customWidth="1"/>
    <col min="3879" max="3879" width="5.7109375" style="10" customWidth="1"/>
    <col min="3880" max="3880" width="1.7109375" style="10" customWidth="1"/>
    <col min="3881" max="3882" width="5.7109375" style="10" customWidth="1"/>
    <col min="3883" max="3883" width="1.7109375" style="10" customWidth="1"/>
    <col min="3884" max="3884" width="5.7109375" style="10" customWidth="1"/>
    <col min="3885" max="3885" width="7.7109375" style="10" customWidth="1"/>
    <col min="3886" max="3886" width="10.85546875" style="10" customWidth="1"/>
    <col min="3887" max="3887" width="27.7109375" style="10" customWidth="1"/>
    <col min="3888" max="3891" width="5.7109375" style="10" customWidth="1"/>
    <col min="3892" max="3892" width="8.7109375" style="10" customWidth="1"/>
    <col min="3893" max="3893" width="27.7109375" style="10" customWidth="1"/>
    <col min="3894" max="3897" width="5.7109375" style="10" customWidth="1"/>
    <col min="3898" max="3898" width="8.7109375" style="10" customWidth="1"/>
    <col min="3899" max="3899" width="27.7109375" style="10" customWidth="1"/>
    <col min="3900" max="3904" width="5.7109375" style="10" customWidth="1"/>
    <col min="3905" max="3905" width="27.7109375" style="10" customWidth="1"/>
    <col min="3906" max="3910" width="5.7109375" style="10" customWidth="1"/>
    <col min="3911" max="4096" width="11.42578125" style="10"/>
    <col min="4097" max="4097" width="5.7109375" style="10" customWidth="1"/>
    <col min="4098" max="4106" width="0" style="10" hidden="1" customWidth="1"/>
    <col min="4107" max="4107" width="22.7109375" style="10" customWidth="1"/>
    <col min="4108" max="4108" width="5.7109375" style="10" customWidth="1"/>
    <col min="4109" max="4109" width="1.7109375" style="10" customWidth="1"/>
    <col min="4110" max="4111" width="5.7109375" style="10" customWidth="1"/>
    <col min="4112" max="4112" width="1.7109375" style="10" customWidth="1"/>
    <col min="4113" max="4114" width="5.7109375" style="10" customWidth="1"/>
    <col min="4115" max="4115" width="1.7109375" style="10" customWidth="1"/>
    <col min="4116" max="4117" width="5.7109375" style="10" customWidth="1"/>
    <col min="4118" max="4118" width="1.7109375" style="10" customWidth="1"/>
    <col min="4119" max="4120" width="5.7109375" style="10" customWidth="1"/>
    <col min="4121" max="4121" width="1.7109375" style="10" customWidth="1"/>
    <col min="4122" max="4123" width="5.7109375" style="10" customWidth="1"/>
    <col min="4124" max="4124" width="1.7109375" style="10" customWidth="1"/>
    <col min="4125" max="4126" width="5.7109375" style="10" customWidth="1"/>
    <col min="4127" max="4127" width="1.7109375" style="10" customWidth="1"/>
    <col min="4128" max="4129" width="5.7109375" style="10" customWidth="1"/>
    <col min="4130" max="4130" width="1.7109375" style="10" customWidth="1"/>
    <col min="4131" max="4131" width="5.7109375" style="10" customWidth="1"/>
    <col min="4132" max="4132" width="7.28515625" style="10" customWidth="1"/>
    <col min="4133" max="4133" width="1.7109375" style="10" customWidth="1"/>
    <col min="4134" max="4134" width="6.7109375" style="10" customWidth="1"/>
    <col min="4135" max="4135" width="5.7109375" style="10" customWidth="1"/>
    <col min="4136" max="4136" width="1.7109375" style="10" customWidth="1"/>
    <col min="4137" max="4138" width="5.7109375" style="10" customWidth="1"/>
    <col min="4139" max="4139" width="1.7109375" style="10" customWidth="1"/>
    <col min="4140" max="4140" width="5.7109375" style="10" customWidth="1"/>
    <col min="4141" max="4141" width="7.7109375" style="10" customWidth="1"/>
    <col min="4142" max="4142" width="10.85546875" style="10" customWidth="1"/>
    <col min="4143" max="4143" width="27.7109375" style="10" customWidth="1"/>
    <col min="4144" max="4147" width="5.7109375" style="10" customWidth="1"/>
    <col min="4148" max="4148" width="8.7109375" style="10" customWidth="1"/>
    <col min="4149" max="4149" width="27.7109375" style="10" customWidth="1"/>
    <col min="4150" max="4153" width="5.7109375" style="10" customWidth="1"/>
    <col min="4154" max="4154" width="8.7109375" style="10" customWidth="1"/>
    <col min="4155" max="4155" width="27.7109375" style="10" customWidth="1"/>
    <col min="4156" max="4160" width="5.7109375" style="10" customWidth="1"/>
    <col min="4161" max="4161" width="27.7109375" style="10" customWidth="1"/>
    <col min="4162" max="4166" width="5.7109375" style="10" customWidth="1"/>
    <col min="4167" max="4352" width="11.42578125" style="10"/>
    <col min="4353" max="4353" width="5.7109375" style="10" customWidth="1"/>
    <col min="4354" max="4362" width="0" style="10" hidden="1" customWidth="1"/>
    <col min="4363" max="4363" width="22.7109375" style="10" customWidth="1"/>
    <col min="4364" max="4364" width="5.7109375" style="10" customWidth="1"/>
    <col min="4365" max="4365" width="1.7109375" style="10" customWidth="1"/>
    <col min="4366" max="4367" width="5.7109375" style="10" customWidth="1"/>
    <col min="4368" max="4368" width="1.7109375" style="10" customWidth="1"/>
    <col min="4369" max="4370" width="5.7109375" style="10" customWidth="1"/>
    <col min="4371" max="4371" width="1.7109375" style="10" customWidth="1"/>
    <col min="4372" max="4373" width="5.7109375" style="10" customWidth="1"/>
    <col min="4374" max="4374" width="1.7109375" style="10" customWidth="1"/>
    <col min="4375" max="4376" width="5.7109375" style="10" customWidth="1"/>
    <col min="4377" max="4377" width="1.7109375" style="10" customWidth="1"/>
    <col min="4378" max="4379" width="5.7109375" style="10" customWidth="1"/>
    <col min="4380" max="4380" width="1.7109375" style="10" customWidth="1"/>
    <col min="4381" max="4382" width="5.7109375" style="10" customWidth="1"/>
    <col min="4383" max="4383" width="1.7109375" style="10" customWidth="1"/>
    <col min="4384" max="4385" width="5.7109375" style="10" customWidth="1"/>
    <col min="4386" max="4386" width="1.7109375" style="10" customWidth="1"/>
    <col min="4387" max="4387" width="5.7109375" style="10" customWidth="1"/>
    <col min="4388" max="4388" width="7.28515625" style="10" customWidth="1"/>
    <col min="4389" max="4389" width="1.7109375" style="10" customWidth="1"/>
    <col min="4390" max="4390" width="6.7109375" style="10" customWidth="1"/>
    <col min="4391" max="4391" width="5.7109375" style="10" customWidth="1"/>
    <col min="4392" max="4392" width="1.7109375" style="10" customWidth="1"/>
    <col min="4393" max="4394" width="5.7109375" style="10" customWidth="1"/>
    <col min="4395" max="4395" width="1.7109375" style="10" customWidth="1"/>
    <col min="4396" max="4396" width="5.7109375" style="10" customWidth="1"/>
    <col min="4397" max="4397" width="7.7109375" style="10" customWidth="1"/>
    <col min="4398" max="4398" width="10.85546875" style="10" customWidth="1"/>
    <col min="4399" max="4399" width="27.7109375" style="10" customWidth="1"/>
    <col min="4400" max="4403" width="5.7109375" style="10" customWidth="1"/>
    <col min="4404" max="4404" width="8.7109375" style="10" customWidth="1"/>
    <col min="4405" max="4405" width="27.7109375" style="10" customWidth="1"/>
    <col min="4406" max="4409" width="5.7109375" style="10" customWidth="1"/>
    <col min="4410" max="4410" width="8.7109375" style="10" customWidth="1"/>
    <col min="4411" max="4411" width="27.7109375" style="10" customWidth="1"/>
    <col min="4412" max="4416" width="5.7109375" style="10" customWidth="1"/>
    <col min="4417" max="4417" width="27.7109375" style="10" customWidth="1"/>
    <col min="4418" max="4422" width="5.7109375" style="10" customWidth="1"/>
    <col min="4423" max="4608" width="11.42578125" style="10"/>
    <col min="4609" max="4609" width="5.7109375" style="10" customWidth="1"/>
    <col min="4610" max="4618" width="0" style="10" hidden="1" customWidth="1"/>
    <col min="4619" max="4619" width="22.7109375" style="10" customWidth="1"/>
    <col min="4620" max="4620" width="5.7109375" style="10" customWidth="1"/>
    <col min="4621" max="4621" width="1.7109375" style="10" customWidth="1"/>
    <col min="4622" max="4623" width="5.7109375" style="10" customWidth="1"/>
    <col min="4624" max="4624" width="1.7109375" style="10" customWidth="1"/>
    <col min="4625" max="4626" width="5.7109375" style="10" customWidth="1"/>
    <col min="4627" max="4627" width="1.7109375" style="10" customWidth="1"/>
    <col min="4628" max="4629" width="5.7109375" style="10" customWidth="1"/>
    <col min="4630" max="4630" width="1.7109375" style="10" customWidth="1"/>
    <col min="4631" max="4632" width="5.7109375" style="10" customWidth="1"/>
    <col min="4633" max="4633" width="1.7109375" style="10" customWidth="1"/>
    <col min="4634" max="4635" width="5.7109375" style="10" customWidth="1"/>
    <col min="4636" max="4636" width="1.7109375" style="10" customWidth="1"/>
    <col min="4637" max="4638" width="5.7109375" style="10" customWidth="1"/>
    <col min="4639" max="4639" width="1.7109375" style="10" customWidth="1"/>
    <col min="4640" max="4641" width="5.7109375" style="10" customWidth="1"/>
    <col min="4642" max="4642" width="1.7109375" style="10" customWidth="1"/>
    <col min="4643" max="4643" width="5.7109375" style="10" customWidth="1"/>
    <col min="4644" max="4644" width="7.28515625" style="10" customWidth="1"/>
    <col min="4645" max="4645" width="1.7109375" style="10" customWidth="1"/>
    <col min="4646" max="4646" width="6.7109375" style="10" customWidth="1"/>
    <col min="4647" max="4647" width="5.7109375" style="10" customWidth="1"/>
    <col min="4648" max="4648" width="1.7109375" style="10" customWidth="1"/>
    <col min="4649" max="4650" width="5.7109375" style="10" customWidth="1"/>
    <col min="4651" max="4651" width="1.7109375" style="10" customWidth="1"/>
    <col min="4652" max="4652" width="5.7109375" style="10" customWidth="1"/>
    <col min="4653" max="4653" width="7.7109375" style="10" customWidth="1"/>
    <col min="4654" max="4654" width="10.85546875" style="10" customWidth="1"/>
    <col min="4655" max="4655" width="27.7109375" style="10" customWidth="1"/>
    <col min="4656" max="4659" width="5.7109375" style="10" customWidth="1"/>
    <col min="4660" max="4660" width="8.7109375" style="10" customWidth="1"/>
    <col min="4661" max="4661" width="27.7109375" style="10" customWidth="1"/>
    <col min="4662" max="4665" width="5.7109375" style="10" customWidth="1"/>
    <col min="4666" max="4666" width="8.7109375" style="10" customWidth="1"/>
    <col min="4667" max="4667" width="27.7109375" style="10" customWidth="1"/>
    <col min="4668" max="4672" width="5.7109375" style="10" customWidth="1"/>
    <col min="4673" max="4673" width="27.7109375" style="10" customWidth="1"/>
    <col min="4674" max="4678" width="5.7109375" style="10" customWidth="1"/>
    <col min="4679" max="4864" width="11.42578125" style="10"/>
    <col min="4865" max="4865" width="5.7109375" style="10" customWidth="1"/>
    <col min="4866" max="4874" width="0" style="10" hidden="1" customWidth="1"/>
    <col min="4875" max="4875" width="22.7109375" style="10" customWidth="1"/>
    <col min="4876" max="4876" width="5.7109375" style="10" customWidth="1"/>
    <col min="4877" max="4877" width="1.7109375" style="10" customWidth="1"/>
    <col min="4878" max="4879" width="5.7109375" style="10" customWidth="1"/>
    <col min="4880" max="4880" width="1.7109375" style="10" customWidth="1"/>
    <col min="4881" max="4882" width="5.7109375" style="10" customWidth="1"/>
    <col min="4883" max="4883" width="1.7109375" style="10" customWidth="1"/>
    <col min="4884" max="4885" width="5.7109375" style="10" customWidth="1"/>
    <col min="4886" max="4886" width="1.7109375" style="10" customWidth="1"/>
    <col min="4887" max="4888" width="5.7109375" style="10" customWidth="1"/>
    <col min="4889" max="4889" width="1.7109375" style="10" customWidth="1"/>
    <col min="4890" max="4891" width="5.7109375" style="10" customWidth="1"/>
    <col min="4892" max="4892" width="1.7109375" style="10" customWidth="1"/>
    <col min="4893" max="4894" width="5.7109375" style="10" customWidth="1"/>
    <col min="4895" max="4895" width="1.7109375" style="10" customWidth="1"/>
    <col min="4896" max="4897" width="5.7109375" style="10" customWidth="1"/>
    <col min="4898" max="4898" width="1.7109375" style="10" customWidth="1"/>
    <col min="4899" max="4899" width="5.7109375" style="10" customWidth="1"/>
    <col min="4900" max="4900" width="7.28515625" style="10" customWidth="1"/>
    <col min="4901" max="4901" width="1.7109375" style="10" customWidth="1"/>
    <col min="4902" max="4902" width="6.7109375" style="10" customWidth="1"/>
    <col min="4903" max="4903" width="5.7109375" style="10" customWidth="1"/>
    <col min="4904" max="4904" width="1.7109375" style="10" customWidth="1"/>
    <col min="4905" max="4906" width="5.7109375" style="10" customWidth="1"/>
    <col min="4907" max="4907" width="1.7109375" style="10" customWidth="1"/>
    <col min="4908" max="4908" width="5.7109375" style="10" customWidth="1"/>
    <col min="4909" max="4909" width="7.7109375" style="10" customWidth="1"/>
    <col min="4910" max="4910" width="10.85546875" style="10" customWidth="1"/>
    <col min="4911" max="4911" width="27.7109375" style="10" customWidth="1"/>
    <col min="4912" max="4915" width="5.7109375" style="10" customWidth="1"/>
    <col min="4916" max="4916" width="8.7109375" style="10" customWidth="1"/>
    <col min="4917" max="4917" width="27.7109375" style="10" customWidth="1"/>
    <col min="4918" max="4921" width="5.7109375" style="10" customWidth="1"/>
    <col min="4922" max="4922" width="8.7109375" style="10" customWidth="1"/>
    <col min="4923" max="4923" width="27.7109375" style="10" customWidth="1"/>
    <col min="4924" max="4928" width="5.7109375" style="10" customWidth="1"/>
    <col min="4929" max="4929" width="27.7109375" style="10" customWidth="1"/>
    <col min="4930" max="4934" width="5.7109375" style="10" customWidth="1"/>
    <col min="4935" max="5120" width="11.42578125" style="10"/>
    <col min="5121" max="5121" width="5.7109375" style="10" customWidth="1"/>
    <col min="5122" max="5130" width="0" style="10" hidden="1" customWidth="1"/>
    <col min="5131" max="5131" width="22.7109375" style="10" customWidth="1"/>
    <col min="5132" max="5132" width="5.7109375" style="10" customWidth="1"/>
    <col min="5133" max="5133" width="1.7109375" style="10" customWidth="1"/>
    <col min="5134" max="5135" width="5.7109375" style="10" customWidth="1"/>
    <col min="5136" max="5136" width="1.7109375" style="10" customWidth="1"/>
    <col min="5137" max="5138" width="5.7109375" style="10" customWidth="1"/>
    <col min="5139" max="5139" width="1.7109375" style="10" customWidth="1"/>
    <col min="5140" max="5141" width="5.7109375" style="10" customWidth="1"/>
    <col min="5142" max="5142" width="1.7109375" style="10" customWidth="1"/>
    <col min="5143" max="5144" width="5.7109375" style="10" customWidth="1"/>
    <col min="5145" max="5145" width="1.7109375" style="10" customWidth="1"/>
    <col min="5146" max="5147" width="5.7109375" style="10" customWidth="1"/>
    <col min="5148" max="5148" width="1.7109375" style="10" customWidth="1"/>
    <col min="5149" max="5150" width="5.7109375" style="10" customWidth="1"/>
    <col min="5151" max="5151" width="1.7109375" style="10" customWidth="1"/>
    <col min="5152" max="5153" width="5.7109375" style="10" customWidth="1"/>
    <col min="5154" max="5154" width="1.7109375" style="10" customWidth="1"/>
    <col min="5155" max="5155" width="5.7109375" style="10" customWidth="1"/>
    <col min="5156" max="5156" width="7.28515625" style="10" customWidth="1"/>
    <col min="5157" max="5157" width="1.7109375" style="10" customWidth="1"/>
    <col min="5158" max="5158" width="6.7109375" style="10" customWidth="1"/>
    <col min="5159" max="5159" width="5.7109375" style="10" customWidth="1"/>
    <col min="5160" max="5160" width="1.7109375" style="10" customWidth="1"/>
    <col min="5161" max="5162" width="5.7109375" style="10" customWidth="1"/>
    <col min="5163" max="5163" width="1.7109375" style="10" customWidth="1"/>
    <col min="5164" max="5164" width="5.7109375" style="10" customWidth="1"/>
    <col min="5165" max="5165" width="7.7109375" style="10" customWidth="1"/>
    <col min="5166" max="5166" width="10.85546875" style="10" customWidth="1"/>
    <col min="5167" max="5167" width="27.7109375" style="10" customWidth="1"/>
    <col min="5168" max="5171" width="5.7109375" style="10" customWidth="1"/>
    <col min="5172" max="5172" width="8.7109375" style="10" customWidth="1"/>
    <col min="5173" max="5173" width="27.7109375" style="10" customWidth="1"/>
    <col min="5174" max="5177" width="5.7109375" style="10" customWidth="1"/>
    <col min="5178" max="5178" width="8.7109375" style="10" customWidth="1"/>
    <col min="5179" max="5179" width="27.7109375" style="10" customWidth="1"/>
    <col min="5180" max="5184" width="5.7109375" style="10" customWidth="1"/>
    <col min="5185" max="5185" width="27.7109375" style="10" customWidth="1"/>
    <col min="5186" max="5190" width="5.7109375" style="10" customWidth="1"/>
    <col min="5191" max="5376" width="11.42578125" style="10"/>
    <col min="5377" max="5377" width="5.7109375" style="10" customWidth="1"/>
    <col min="5378" max="5386" width="0" style="10" hidden="1" customWidth="1"/>
    <col min="5387" max="5387" width="22.7109375" style="10" customWidth="1"/>
    <col min="5388" max="5388" width="5.7109375" style="10" customWidth="1"/>
    <col min="5389" max="5389" width="1.7109375" style="10" customWidth="1"/>
    <col min="5390" max="5391" width="5.7109375" style="10" customWidth="1"/>
    <col min="5392" max="5392" width="1.7109375" style="10" customWidth="1"/>
    <col min="5393" max="5394" width="5.7109375" style="10" customWidth="1"/>
    <col min="5395" max="5395" width="1.7109375" style="10" customWidth="1"/>
    <col min="5396" max="5397" width="5.7109375" style="10" customWidth="1"/>
    <col min="5398" max="5398" width="1.7109375" style="10" customWidth="1"/>
    <col min="5399" max="5400" width="5.7109375" style="10" customWidth="1"/>
    <col min="5401" max="5401" width="1.7109375" style="10" customWidth="1"/>
    <col min="5402" max="5403" width="5.7109375" style="10" customWidth="1"/>
    <col min="5404" max="5404" width="1.7109375" style="10" customWidth="1"/>
    <col min="5405" max="5406" width="5.7109375" style="10" customWidth="1"/>
    <col min="5407" max="5407" width="1.7109375" style="10" customWidth="1"/>
    <col min="5408" max="5409" width="5.7109375" style="10" customWidth="1"/>
    <col min="5410" max="5410" width="1.7109375" style="10" customWidth="1"/>
    <col min="5411" max="5411" width="5.7109375" style="10" customWidth="1"/>
    <col min="5412" max="5412" width="7.28515625" style="10" customWidth="1"/>
    <col min="5413" max="5413" width="1.7109375" style="10" customWidth="1"/>
    <col min="5414" max="5414" width="6.7109375" style="10" customWidth="1"/>
    <col min="5415" max="5415" width="5.7109375" style="10" customWidth="1"/>
    <col min="5416" max="5416" width="1.7109375" style="10" customWidth="1"/>
    <col min="5417" max="5418" width="5.7109375" style="10" customWidth="1"/>
    <col min="5419" max="5419" width="1.7109375" style="10" customWidth="1"/>
    <col min="5420" max="5420" width="5.7109375" style="10" customWidth="1"/>
    <col min="5421" max="5421" width="7.7109375" style="10" customWidth="1"/>
    <col min="5422" max="5422" width="10.85546875" style="10" customWidth="1"/>
    <col min="5423" max="5423" width="27.7109375" style="10" customWidth="1"/>
    <col min="5424" max="5427" width="5.7109375" style="10" customWidth="1"/>
    <col min="5428" max="5428" width="8.7109375" style="10" customWidth="1"/>
    <col min="5429" max="5429" width="27.7109375" style="10" customWidth="1"/>
    <col min="5430" max="5433" width="5.7109375" style="10" customWidth="1"/>
    <col min="5434" max="5434" width="8.7109375" style="10" customWidth="1"/>
    <col min="5435" max="5435" width="27.7109375" style="10" customWidth="1"/>
    <col min="5436" max="5440" width="5.7109375" style="10" customWidth="1"/>
    <col min="5441" max="5441" width="27.7109375" style="10" customWidth="1"/>
    <col min="5442" max="5446" width="5.7109375" style="10" customWidth="1"/>
    <col min="5447" max="5632" width="11.42578125" style="10"/>
    <col min="5633" max="5633" width="5.7109375" style="10" customWidth="1"/>
    <col min="5634" max="5642" width="0" style="10" hidden="1" customWidth="1"/>
    <col min="5643" max="5643" width="22.7109375" style="10" customWidth="1"/>
    <col min="5644" max="5644" width="5.7109375" style="10" customWidth="1"/>
    <col min="5645" max="5645" width="1.7109375" style="10" customWidth="1"/>
    <col min="5646" max="5647" width="5.7109375" style="10" customWidth="1"/>
    <col min="5648" max="5648" width="1.7109375" style="10" customWidth="1"/>
    <col min="5649" max="5650" width="5.7109375" style="10" customWidth="1"/>
    <col min="5651" max="5651" width="1.7109375" style="10" customWidth="1"/>
    <col min="5652" max="5653" width="5.7109375" style="10" customWidth="1"/>
    <col min="5654" max="5654" width="1.7109375" style="10" customWidth="1"/>
    <col min="5655" max="5656" width="5.7109375" style="10" customWidth="1"/>
    <col min="5657" max="5657" width="1.7109375" style="10" customWidth="1"/>
    <col min="5658" max="5659" width="5.7109375" style="10" customWidth="1"/>
    <col min="5660" max="5660" width="1.7109375" style="10" customWidth="1"/>
    <col min="5661" max="5662" width="5.7109375" style="10" customWidth="1"/>
    <col min="5663" max="5663" width="1.7109375" style="10" customWidth="1"/>
    <col min="5664" max="5665" width="5.7109375" style="10" customWidth="1"/>
    <col min="5666" max="5666" width="1.7109375" style="10" customWidth="1"/>
    <col min="5667" max="5667" width="5.7109375" style="10" customWidth="1"/>
    <col min="5668" max="5668" width="7.28515625" style="10" customWidth="1"/>
    <col min="5669" max="5669" width="1.7109375" style="10" customWidth="1"/>
    <col min="5670" max="5670" width="6.7109375" style="10" customWidth="1"/>
    <col min="5671" max="5671" width="5.7109375" style="10" customWidth="1"/>
    <col min="5672" max="5672" width="1.7109375" style="10" customWidth="1"/>
    <col min="5673" max="5674" width="5.7109375" style="10" customWidth="1"/>
    <col min="5675" max="5675" width="1.7109375" style="10" customWidth="1"/>
    <col min="5676" max="5676" width="5.7109375" style="10" customWidth="1"/>
    <col min="5677" max="5677" width="7.7109375" style="10" customWidth="1"/>
    <col min="5678" max="5678" width="10.85546875" style="10" customWidth="1"/>
    <col min="5679" max="5679" width="27.7109375" style="10" customWidth="1"/>
    <col min="5680" max="5683" width="5.7109375" style="10" customWidth="1"/>
    <col min="5684" max="5684" width="8.7109375" style="10" customWidth="1"/>
    <col min="5685" max="5685" width="27.7109375" style="10" customWidth="1"/>
    <col min="5686" max="5689" width="5.7109375" style="10" customWidth="1"/>
    <col min="5690" max="5690" width="8.7109375" style="10" customWidth="1"/>
    <col min="5691" max="5691" width="27.7109375" style="10" customWidth="1"/>
    <col min="5692" max="5696" width="5.7109375" style="10" customWidth="1"/>
    <col min="5697" max="5697" width="27.7109375" style="10" customWidth="1"/>
    <col min="5698" max="5702" width="5.7109375" style="10" customWidth="1"/>
    <col min="5703" max="5888" width="11.42578125" style="10"/>
    <col min="5889" max="5889" width="5.7109375" style="10" customWidth="1"/>
    <col min="5890" max="5898" width="0" style="10" hidden="1" customWidth="1"/>
    <col min="5899" max="5899" width="22.7109375" style="10" customWidth="1"/>
    <col min="5900" max="5900" width="5.7109375" style="10" customWidth="1"/>
    <col min="5901" max="5901" width="1.7109375" style="10" customWidth="1"/>
    <col min="5902" max="5903" width="5.7109375" style="10" customWidth="1"/>
    <col min="5904" max="5904" width="1.7109375" style="10" customWidth="1"/>
    <col min="5905" max="5906" width="5.7109375" style="10" customWidth="1"/>
    <col min="5907" max="5907" width="1.7109375" style="10" customWidth="1"/>
    <col min="5908" max="5909" width="5.7109375" style="10" customWidth="1"/>
    <col min="5910" max="5910" width="1.7109375" style="10" customWidth="1"/>
    <col min="5911" max="5912" width="5.7109375" style="10" customWidth="1"/>
    <col min="5913" max="5913" width="1.7109375" style="10" customWidth="1"/>
    <col min="5914" max="5915" width="5.7109375" style="10" customWidth="1"/>
    <col min="5916" max="5916" width="1.7109375" style="10" customWidth="1"/>
    <col min="5917" max="5918" width="5.7109375" style="10" customWidth="1"/>
    <col min="5919" max="5919" width="1.7109375" style="10" customWidth="1"/>
    <col min="5920" max="5921" width="5.7109375" style="10" customWidth="1"/>
    <col min="5922" max="5922" width="1.7109375" style="10" customWidth="1"/>
    <col min="5923" max="5923" width="5.7109375" style="10" customWidth="1"/>
    <col min="5924" max="5924" width="7.28515625" style="10" customWidth="1"/>
    <col min="5925" max="5925" width="1.7109375" style="10" customWidth="1"/>
    <col min="5926" max="5926" width="6.7109375" style="10" customWidth="1"/>
    <col min="5927" max="5927" width="5.7109375" style="10" customWidth="1"/>
    <col min="5928" max="5928" width="1.7109375" style="10" customWidth="1"/>
    <col min="5929" max="5930" width="5.7109375" style="10" customWidth="1"/>
    <col min="5931" max="5931" width="1.7109375" style="10" customWidth="1"/>
    <col min="5932" max="5932" width="5.7109375" style="10" customWidth="1"/>
    <col min="5933" max="5933" width="7.7109375" style="10" customWidth="1"/>
    <col min="5934" max="5934" width="10.85546875" style="10" customWidth="1"/>
    <col min="5935" max="5935" width="27.7109375" style="10" customWidth="1"/>
    <col min="5936" max="5939" width="5.7109375" style="10" customWidth="1"/>
    <col min="5940" max="5940" width="8.7109375" style="10" customWidth="1"/>
    <col min="5941" max="5941" width="27.7109375" style="10" customWidth="1"/>
    <col min="5942" max="5945" width="5.7109375" style="10" customWidth="1"/>
    <col min="5946" max="5946" width="8.7109375" style="10" customWidth="1"/>
    <col min="5947" max="5947" width="27.7109375" style="10" customWidth="1"/>
    <col min="5948" max="5952" width="5.7109375" style="10" customWidth="1"/>
    <col min="5953" max="5953" width="27.7109375" style="10" customWidth="1"/>
    <col min="5954" max="5958" width="5.7109375" style="10" customWidth="1"/>
    <col min="5959" max="6144" width="11.42578125" style="10"/>
    <col min="6145" max="6145" width="5.7109375" style="10" customWidth="1"/>
    <col min="6146" max="6154" width="0" style="10" hidden="1" customWidth="1"/>
    <col min="6155" max="6155" width="22.7109375" style="10" customWidth="1"/>
    <col min="6156" max="6156" width="5.7109375" style="10" customWidth="1"/>
    <col min="6157" max="6157" width="1.7109375" style="10" customWidth="1"/>
    <col min="6158" max="6159" width="5.7109375" style="10" customWidth="1"/>
    <col min="6160" max="6160" width="1.7109375" style="10" customWidth="1"/>
    <col min="6161" max="6162" width="5.7109375" style="10" customWidth="1"/>
    <col min="6163" max="6163" width="1.7109375" style="10" customWidth="1"/>
    <col min="6164" max="6165" width="5.7109375" style="10" customWidth="1"/>
    <col min="6166" max="6166" width="1.7109375" style="10" customWidth="1"/>
    <col min="6167" max="6168" width="5.7109375" style="10" customWidth="1"/>
    <col min="6169" max="6169" width="1.7109375" style="10" customWidth="1"/>
    <col min="6170" max="6171" width="5.7109375" style="10" customWidth="1"/>
    <col min="6172" max="6172" width="1.7109375" style="10" customWidth="1"/>
    <col min="6173" max="6174" width="5.7109375" style="10" customWidth="1"/>
    <col min="6175" max="6175" width="1.7109375" style="10" customWidth="1"/>
    <col min="6176" max="6177" width="5.7109375" style="10" customWidth="1"/>
    <col min="6178" max="6178" width="1.7109375" style="10" customWidth="1"/>
    <col min="6179" max="6179" width="5.7109375" style="10" customWidth="1"/>
    <col min="6180" max="6180" width="7.28515625" style="10" customWidth="1"/>
    <col min="6181" max="6181" width="1.7109375" style="10" customWidth="1"/>
    <col min="6182" max="6182" width="6.7109375" style="10" customWidth="1"/>
    <col min="6183" max="6183" width="5.7109375" style="10" customWidth="1"/>
    <col min="6184" max="6184" width="1.7109375" style="10" customWidth="1"/>
    <col min="6185" max="6186" width="5.7109375" style="10" customWidth="1"/>
    <col min="6187" max="6187" width="1.7109375" style="10" customWidth="1"/>
    <col min="6188" max="6188" width="5.7109375" style="10" customWidth="1"/>
    <col min="6189" max="6189" width="7.7109375" style="10" customWidth="1"/>
    <col min="6190" max="6190" width="10.85546875" style="10" customWidth="1"/>
    <col min="6191" max="6191" width="27.7109375" style="10" customWidth="1"/>
    <col min="6192" max="6195" width="5.7109375" style="10" customWidth="1"/>
    <col min="6196" max="6196" width="8.7109375" style="10" customWidth="1"/>
    <col min="6197" max="6197" width="27.7109375" style="10" customWidth="1"/>
    <col min="6198" max="6201" width="5.7109375" style="10" customWidth="1"/>
    <col min="6202" max="6202" width="8.7109375" style="10" customWidth="1"/>
    <col min="6203" max="6203" width="27.7109375" style="10" customWidth="1"/>
    <col min="6204" max="6208" width="5.7109375" style="10" customWidth="1"/>
    <col min="6209" max="6209" width="27.7109375" style="10" customWidth="1"/>
    <col min="6210" max="6214" width="5.7109375" style="10" customWidth="1"/>
    <col min="6215" max="6400" width="11.42578125" style="10"/>
    <col min="6401" max="6401" width="5.7109375" style="10" customWidth="1"/>
    <col min="6402" max="6410" width="0" style="10" hidden="1" customWidth="1"/>
    <col min="6411" max="6411" width="22.7109375" style="10" customWidth="1"/>
    <col min="6412" max="6412" width="5.7109375" style="10" customWidth="1"/>
    <col min="6413" max="6413" width="1.7109375" style="10" customWidth="1"/>
    <col min="6414" max="6415" width="5.7109375" style="10" customWidth="1"/>
    <col min="6416" max="6416" width="1.7109375" style="10" customWidth="1"/>
    <col min="6417" max="6418" width="5.7109375" style="10" customWidth="1"/>
    <col min="6419" max="6419" width="1.7109375" style="10" customWidth="1"/>
    <col min="6420" max="6421" width="5.7109375" style="10" customWidth="1"/>
    <col min="6422" max="6422" width="1.7109375" style="10" customWidth="1"/>
    <col min="6423" max="6424" width="5.7109375" style="10" customWidth="1"/>
    <col min="6425" max="6425" width="1.7109375" style="10" customWidth="1"/>
    <col min="6426" max="6427" width="5.7109375" style="10" customWidth="1"/>
    <col min="6428" max="6428" width="1.7109375" style="10" customWidth="1"/>
    <col min="6429" max="6430" width="5.7109375" style="10" customWidth="1"/>
    <col min="6431" max="6431" width="1.7109375" style="10" customWidth="1"/>
    <col min="6432" max="6433" width="5.7109375" style="10" customWidth="1"/>
    <col min="6434" max="6434" width="1.7109375" style="10" customWidth="1"/>
    <col min="6435" max="6435" width="5.7109375" style="10" customWidth="1"/>
    <col min="6436" max="6436" width="7.28515625" style="10" customWidth="1"/>
    <col min="6437" max="6437" width="1.7109375" style="10" customWidth="1"/>
    <col min="6438" max="6438" width="6.7109375" style="10" customWidth="1"/>
    <col min="6439" max="6439" width="5.7109375" style="10" customWidth="1"/>
    <col min="6440" max="6440" width="1.7109375" style="10" customWidth="1"/>
    <col min="6441" max="6442" width="5.7109375" style="10" customWidth="1"/>
    <col min="6443" max="6443" width="1.7109375" style="10" customWidth="1"/>
    <col min="6444" max="6444" width="5.7109375" style="10" customWidth="1"/>
    <col min="6445" max="6445" width="7.7109375" style="10" customWidth="1"/>
    <col min="6446" max="6446" width="10.85546875" style="10" customWidth="1"/>
    <col min="6447" max="6447" width="27.7109375" style="10" customWidth="1"/>
    <col min="6448" max="6451" width="5.7109375" style="10" customWidth="1"/>
    <col min="6452" max="6452" width="8.7109375" style="10" customWidth="1"/>
    <col min="6453" max="6453" width="27.7109375" style="10" customWidth="1"/>
    <col min="6454" max="6457" width="5.7109375" style="10" customWidth="1"/>
    <col min="6458" max="6458" width="8.7109375" style="10" customWidth="1"/>
    <col min="6459" max="6459" width="27.7109375" style="10" customWidth="1"/>
    <col min="6460" max="6464" width="5.7109375" style="10" customWidth="1"/>
    <col min="6465" max="6465" width="27.7109375" style="10" customWidth="1"/>
    <col min="6466" max="6470" width="5.7109375" style="10" customWidth="1"/>
    <col min="6471" max="6656" width="11.42578125" style="10"/>
    <col min="6657" max="6657" width="5.7109375" style="10" customWidth="1"/>
    <col min="6658" max="6666" width="0" style="10" hidden="1" customWidth="1"/>
    <col min="6667" max="6667" width="22.7109375" style="10" customWidth="1"/>
    <col min="6668" max="6668" width="5.7109375" style="10" customWidth="1"/>
    <col min="6669" max="6669" width="1.7109375" style="10" customWidth="1"/>
    <col min="6670" max="6671" width="5.7109375" style="10" customWidth="1"/>
    <col min="6672" max="6672" width="1.7109375" style="10" customWidth="1"/>
    <col min="6673" max="6674" width="5.7109375" style="10" customWidth="1"/>
    <col min="6675" max="6675" width="1.7109375" style="10" customWidth="1"/>
    <col min="6676" max="6677" width="5.7109375" style="10" customWidth="1"/>
    <col min="6678" max="6678" width="1.7109375" style="10" customWidth="1"/>
    <col min="6679" max="6680" width="5.7109375" style="10" customWidth="1"/>
    <col min="6681" max="6681" width="1.7109375" style="10" customWidth="1"/>
    <col min="6682" max="6683" width="5.7109375" style="10" customWidth="1"/>
    <col min="6684" max="6684" width="1.7109375" style="10" customWidth="1"/>
    <col min="6685" max="6686" width="5.7109375" style="10" customWidth="1"/>
    <col min="6687" max="6687" width="1.7109375" style="10" customWidth="1"/>
    <col min="6688" max="6689" width="5.7109375" style="10" customWidth="1"/>
    <col min="6690" max="6690" width="1.7109375" style="10" customWidth="1"/>
    <col min="6691" max="6691" width="5.7109375" style="10" customWidth="1"/>
    <col min="6692" max="6692" width="7.28515625" style="10" customWidth="1"/>
    <col min="6693" max="6693" width="1.7109375" style="10" customWidth="1"/>
    <col min="6694" max="6694" width="6.7109375" style="10" customWidth="1"/>
    <col min="6695" max="6695" width="5.7109375" style="10" customWidth="1"/>
    <col min="6696" max="6696" width="1.7109375" style="10" customWidth="1"/>
    <col min="6697" max="6698" width="5.7109375" style="10" customWidth="1"/>
    <col min="6699" max="6699" width="1.7109375" style="10" customWidth="1"/>
    <col min="6700" max="6700" width="5.7109375" style="10" customWidth="1"/>
    <col min="6701" max="6701" width="7.7109375" style="10" customWidth="1"/>
    <col min="6702" max="6702" width="10.85546875" style="10" customWidth="1"/>
    <col min="6703" max="6703" width="27.7109375" style="10" customWidth="1"/>
    <col min="6704" max="6707" width="5.7109375" style="10" customWidth="1"/>
    <col min="6708" max="6708" width="8.7109375" style="10" customWidth="1"/>
    <col min="6709" max="6709" width="27.7109375" style="10" customWidth="1"/>
    <col min="6710" max="6713" width="5.7109375" style="10" customWidth="1"/>
    <col min="6714" max="6714" width="8.7109375" style="10" customWidth="1"/>
    <col min="6715" max="6715" width="27.7109375" style="10" customWidth="1"/>
    <col min="6716" max="6720" width="5.7109375" style="10" customWidth="1"/>
    <col min="6721" max="6721" width="27.7109375" style="10" customWidth="1"/>
    <col min="6722" max="6726" width="5.7109375" style="10" customWidth="1"/>
    <col min="6727" max="6912" width="11.42578125" style="10"/>
    <col min="6913" max="6913" width="5.7109375" style="10" customWidth="1"/>
    <col min="6914" max="6922" width="0" style="10" hidden="1" customWidth="1"/>
    <col min="6923" max="6923" width="22.7109375" style="10" customWidth="1"/>
    <col min="6924" max="6924" width="5.7109375" style="10" customWidth="1"/>
    <col min="6925" max="6925" width="1.7109375" style="10" customWidth="1"/>
    <col min="6926" max="6927" width="5.7109375" style="10" customWidth="1"/>
    <col min="6928" max="6928" width="1.7109375" style="10" customWidth="1"/>
    <col min="6929" max="6930" width="5.7109375" style="10" customWidth="1"/>
    <col min="6931" max="6931" width="1.7109375" style="10" customWidth="1"/>
    <col min="6932" max="6933" width="5.7109375" style="10" customWidth="1"/>
    <col min="6934" max="6934" width="1.7109375" style="10" customWidth="1"/>
    <col min="6935" max="6936" width="5.7109375" style="10" customWidth="1"/>
    <col min="6937" max="6937" width="1.7109375" style="10" customWidth="1"/>
    <col min="6938" max="6939" width="5.7109375" style="10" customWidth="1"/>
    <col min="6940" max="6940" width="1.7109375" style="10" customWidth="1"/>
    <col min="6941" max="6942" width="5.7109375" style="10" customWidth="1"/>
    <col min="6943" max="6943" width="1.7109375" style="10" customWidth="1"/>
    <col min="6944" max="6945" width="5.7109375" style="10" customWidth="1"/>
    <col min="6946" max="6946" width="1.7109375" style="10" customWidth="1"/>
    <col min="6947" max="6947" width="5.7109375" style="10" customWidth="1"/>
    <col min="6948" max="6948" width="7.28515625" style="10" customWidth="1"/>
    <col min="6949" max="6949" width="1.7109375" style="10" customWidth="1"/>
    <col min="6950" max="6950" width="6.7109375" style="10" customWidth="1"/>
    <col min="6951" max="6951" width="5.7109375" style="10" customWidth="1"/>
    <col min="6952" max="6952" width="1.7109375" style="10" customWidth="1"/>
    <col min="6953" max="6954" width="5.7109375" style="10" customWidth="1"/>
    <col min="6955" max="6955" width="1.7109375" style="10" customWidth="1"/>
    <col min="6956" max="6956" width="5.7109375" style="10" customWidth="1"/>
    <col min="6957" max="6957" width="7.7109375" style="10" customWidth="1"/>
    <col min="6958" max="6958" width="10.85546875" style="10" customWidth="1"/>
    <col min="6959" max="6959" width="27.7109375" style="10" customWidth="1"/>
    <col min="6960" max="6963" width="5.7109375" style="10" customWidth="1"/>
    <col min="6964" max="6964" width="8.7109375" style="10" customWidth="1"/>
    <col min="6965" max="6965" width="27.7109375" style="10" customWidth="1"/>
    <col min="6966" max="6969" width="5.7109375" style="10" customWidth="1"/>
    <col min="6970" max="6970" width="8.7109375" style="10" customWidth="1"/>
    <col min="6971" max="6971" width="27.7109375" style="10" customWidth="1"/>
    <col min="6972" max="6976" width="5.7109375" style="10" customWidth="1"/>
    <col min="6977" max="6977" width="27.7109375" style="10" customWidth="1"/>
    <col min="6978" max="6982" width="5.7109375" style="10" customWidth="1"/>
    <col min="6983" max="7168" width="11.42578125" style="10"/>
    <col min="7169" max="7169" width="5.7109375" style="10" customWidth="1"/>
    <col min="7170" max="7178" width="0" style="10" hidden="1" customWidth="1"/>
    <col min="7179" max="7179" width="22.7109375" style="10" customWidth="1"/>
    <col min="7180" max="7180" width="5.7109375" style="10" customWidth="1"/>
    <col min="7181" max="7181" width="1.7109375" style="10" customWidth="1"/>
    <col min="7182" max="7183" width="5.7109375" style="10" customWidth="1"/>
    <col min="7184" max="7184" width="1.7109375" style="10" customWidth="1"/>
    <col min="7185" max="7186" width="5.7109375" style="10" customWidth="1"/>
    <col min="7187" max="7187" width="1.7109375" style="10" customWidth="1"/>
    <col min="7188" max="7189" width="5.7109375" style="10" customWidth="1"/>
    <col min="7190" max="7190" width="1.7109375" style="10" customWidth="1"/>
    <col min="7191" max="7192" width="5.7109375" style="10" customWidth="1"/>
    <col min="7193" max="7193" width="1.7109375" style="10" customWidth="1"/>
    <col min="7194" max="7195" width="5.7109375" style="10" customWidth="1"/>
    <col min="7196" max="7196" width="1.7109375" style="10" customWidth="1"/>
    <col min="7197" max="7198" width="5.7109375" style="10" customWidth="1"/>
    <col min="7199" max="7199" width="1.7109375" style="10" customWidth="1"/>
    <col min="7200" max="7201" width="5.7109375" style="10" customWidth="1"/>
    <col min="7202" max="7202" width="1.7109375" style="10" customWidth="1"/>
    <col min="7203" max="7203" width="5.7109375" style="10" customWidth="1"/>
    <col min="7204" max="7204" width="7.28515625" style="10" customWidth="1"/>
    <col min="7205" max="7205" width="1.7109375" style="10" customWidth="1"/>
    <col min="7206" max="7206" width="6.7109375" style="10" customWidth="1"/>
    <col min="7207" max="7207" width="5.7109375" style="10" customWidth="1"/>
    <col min="7208" max="7208" width="1.7109375" style="10" customWidth="1"/>
    <col min="7209" max="7210" width="5.7109375" style="10" customWidth="1"/>
    <col min="7211" max="7211" width="1.7109375" style="10" customWidth="1"/>
    <col min="7212" max="7212" width="5.7109375" style="10" customWidth="1"/>
    <col min="7213" max="7213" width="7.7109375" style="10" customWidth="1"/>
    <col min="7214" max="7214" width="10.85546875" style="10" customWidth="1"/>
    <col min="7215" max="7215" width="27.7109375" style="10" customWidth="1"/>
    <col min="7216" max="7219" width="5.7109375" style="10" customWidth="1"/>
    <col min="7220" max="7220" width="8.7109375" style="10" customWidth="1"/>
    <col min="7221" max="7221" width="27.7109375" style="10" customWidth="1"/>
    <col min="7222" max="7225" width="5.7109375" style="10" customWidth="1"/>
    <col min="7226" max="7226" width="8.7109375" style="10" customWidth="1"/>
    <col min="7227" max="7227" width="27.7109375" style="10" customWidth="1"/>
    <col min="7228" max="7232" width="5.7109375" style="10" customWidth="1"/>
    <col min="7233" max="7233" width="27.7109375" style="10" customWidth="1"/>
    <col min="7234" max="7238" width="5.7109375" style="10" customWidth="1"/>
    <col min="7239" max="7424" width="11.42578125" style="10"/>
    <col min="7425" max="7425" width="5.7109375" style="10" customWidth="1"/>
    <col min="7426" max="7434" width="0" style="10" hidden="1" customWidth="1"/>
    <col min="7435" max="7435" width="22.7109375" style="10" customWidth="1"/>
    <col min="7436" max="7436" width="5.7109375" style="10" customWidth="1"/>
    <col min="7437" max="7437" width="1.7109375" style="10" customWidth="1"/>
    <col min="7438" max="7439" width="5.7109375" style="10" customWidth="1"/>
    <col min="7440" max="7440" width="1.7109375" style="10" customWidth="1"/>
    <col min="7441" max="7442" width="5.7109375" style="10" customWidth="1"/>
    <col min="7443" max="7443" width="1.7109375" style="10" customWidth="1"/>
    <col min="7444" max="7445" width="5.7109375" style="10" customWidth="1"/>
    <col min="7446" max="7446" width="1.7109375" style="10" customWidth="1"/>
    <col min="7447" max="7448" width="5.7109375" style="10" customWidth="1"/>
    <col min="7449" max="7449" width="1.7109375" style="10" customWidth="1"/>
    <col min="7450" max="7451" width="5.7109375" style="10" customWidth="1"/>
    <col min="7452" max="7452" width="1.7109375" style="10" customWidth="1"/>
    <col min="7453" max="7454" width="5.7109375" style="10" customWidth="1"/>
    <col min="7455" max="7455" width="1.7109375" style="10" customWidth="1"/>
    <col min="7456" max="7457" width="5.7109375" style="10" customWidth="1"/>
    <col min="7458" max="7458" width="1.7109375" style="10" customWidth="1"/>
    <col min="7459" max="7459" width="5.7109375" style="10" customWidth="1"/>
    <col min="7460" max="7460" width="7.28515625" style="10" customWidth="1"/>
    <col min="7461" max="7461" width="1.7109375" style="10" customWidth="1"/>
    <col min="7462" max="7462" width="6.7109375" style="10" customWidth="1"/>
    <col min="7463" max="7463" width="5.7109375" style="10" customWidth="1"/>
    <col min="7464" max="7464" width="1.7109375" style="10" customWidth="1"/>
    <col min="7465" max="7466" width="5.7109375" style="10" customWidth="1"/>
    <col min="7467" max="7467" width="1.7109375" style="10" customWidth="1"/>
    <col min="7468" max="7468" width="5.7109375" style="10" customWidth="1"/>
    <col min="7469" max="7469" width="7.7109375" style="10" customWidth="1"/>
    <col min="7470" max="7470" width="10.85546875" style="10" customWidth="1"/>
    <col min="7471" max="7471" width="27.7109375" style="10" customWidth="1"/>
    <col min="7472" max="7475" width="5.7109375" style="10" customWidth="1"/>
    <col min="7476" max="7476" width="8.7109375" style="10" customWidth="1"/>
    <col min="7477" max="7477" width="27.7109375" style="10" customWidth="1"/>
    <col min="7478" max="7481" width="5.7109375" style="10" customWidth="1"/>
    <col min="7482" max="7482" width="8.7109375" style="10" customWidth="1"/>
    <col min="7483" max="7483" width="27.7109375" style="10" customWidth="1"/>
    <col min="7484" max="7488" width="5.7109375" style="10" customWidth="1"/>
    <col min="7489" max="7489" width="27.7109375" style="10" customWidth="1"/>
    <col min="7490" max="7494" width="5.7109375" style="10" customWidth="1"/>
    <col min="7495" max="7680" width="11.42578125" style="10"/>
    <col min="7681" max="7681" width="5.7109375" style="10" customWidth="1"/>
    <col min="7682" max="7690" width="0" style="10" hidden="1" customWidth="1"/>
    <col min="7691" max="7691" width="22.7109375" style="10" customWidth="1"/>
    <col min="7692" max="7692" width="5.7109375" style="10" customWidth="1"/>
    <col min="7693" max="7693" width="1.7109375" style="10" customWidth="1"/>
    <col min="7694" max="7695" width="5.7109375" style="10" customWidth="1"/>
    <col min="7696" max="7696" width="1.7109375" style="10" customWidth="1"/>
    <col min="7697" max="7698" width="5.7109375" style="10" customWidth="1"/>
    <col min="7699" max="7699" width="1.7109375" style="10" customWidth="1"/>
    <col min="7700" max="7701" width="5.7109375" style="10" customWidth="1"/>
    <col min="7702" max="7702" width="1.7109375" style="10" customWidth="1"/>
    <col min="7703" max="7704" width="5.7109375" style="10" customWidth="1"/>
    <col min="7705" max="7705" width="1.7109375" style="10" customWidth="1"/>
    <col min="7706" max="7707" width="5.7109375" style="10" customWidth="1"/>
    <col min="7708" max="7708" width="1.7109375" style="10" customWidth="1"/>
    <col min="7709" max="7710" width="5.7109375" style="10" customWidth="1"/>
    <col min="7711" max="7711" width="1.7109375" style="10" customWidth="1"/>
    <col min="7712" max="7713" width="5.7109375" style="10" customWidth="1"/>
    <col min="7714" max="7714" width="1.7109375" style="10" customWidth="1"/>
    <col min="7715" max="7715" width="5.7109375" style="10" customWidth="1"/>
    <col min="7716" max="7716" width="7.28515625" style="10" customWidth="1"/>
    <col min="7717" max="7717" width="1.7109375" style="10" customWidth="1"/>
    <col min="7718" max="7718" width="6.7109375" style="10" customWidth="1"/>
    <col min="7719" max="7719" width="5.7109375" style="10" customWidth="1"/>
    <col min="7720" max="7720" width="1.7109375" style="10" customWidth="1"/>
    <col min="7721" max="7722" width="5.7109375" style="10" customWidth="1"/>
    <col min="7723" max="7723" width="1.7109375" style="10" customWidth="1"/>
    <col min="7724" max="7724" width="5.7109375" style="10" customWidth="1"/>
    <col min="7725" max="7725" width="7.7109375" style="10" customWidth="1"/>
    <col min="7726" max="7726" width="10.85546875" style="10" customWidth="1"/>
    <col min="7727" max="7727" width="27.7109375" style="10" customWidth="1"/>
    <col min="7728" max="7731" width="5.7109375" style="10" customWidth="1"/>
    <col min="7732" max="7732" width="8.7109375" style="10" customWidth="1"/>
    <col min="7733" max="7733" width="27.7109375" style="10" customWidth="1"/>
    <col min="7734" max="7737" width="5.7109375" style="10" customWidth="1"/>
    <col min="7738" max="7738" width="8.7109375" style="10" customWidth="1"/>
    <col min="7739" max="7739" width="27.7109375" style="10" customWidth="1"/>
    <col min="7740" max="7744" width="5.7109375" style="10" customWidth="1"/>
    <col min="7745" max="7745" width="27.7109375" style="10" customWidth="1"/>
    <col min="7746" max="7750" width="5.7109375" style="10" customWidth="1"/>
    <col min="7751" max="7936" width="11.42578125" style="10"/>
    <col min="7937" max="7937" width="5.7109375" style="10" customWidth="1"/>
    <col min="7938" max="7946" width="0" style="10" hidden="1" customWidth="1"/>
    <col min="7947" max="7947" width="22.7109375" style="10" customWidth="1"/>
    <col min="7948" max="7948" width="5.7109375" style="10" customWidth="1"/>
    <col min="7949" max="7949" width="1.7109375" style="10" customWidth="1"/>
    <col min="7950" max="7951" width="5.7109375" style="10" customWidth="1"/>
    <col min="7952" max="7952" width="1.7109375" style="10" customWidth="1"/>
    <col min="7953" max="7954" width="5.7109375" style="10" customWidth="1"/>
    <col min="7955" max="7955" width="1.7109375" style="10" customWidth="1"/>
    <col min="7956" max="7957" width="5.7109375" style="10" customWidth="1"/>
    <col min="7958" max="7958" width="1.7109375" style="10" customWidth="1"/>
    <col min="7959" max="7960" width="5.7109375" style="10" customWidth="1"/>
    <col min="7961" max="7961" width="1.7109375" style="10" customWidth="1"/>
    <col min="7962" max="7963" width="5.7109375" style="10" customWidth="1"/>
    <col min="7964" max="7964" width="1.7109375" style="10" customWidth="1"/>
    <col min="7965" max="7966" width="5.7109375" style="10" customWidth="1"/>
    <col min="7967" max="7967" width="1.7109375" style="10" customWidth="1"/>
    <col min="7968" max="7969" width="5.7109375" style="10" customWidth="1"/>
    <col min="7970" max="7970" width="1.7109375" style="10" customWidth="1"/>
    <col min="7971" max="7971" width="5.7109375" style="10" customWidth="1"/>
    <col min="7972" max="7972" width="7.28515625" style="10" customWidth="1"/>
    <col min="7973" max="7973" width="1.7109375" style="10" customWidth="1"/>
    <col min="7974" max="7974" width="6.7109375" style="10" customWidth="1"/>
    <col min="7975" max="7975" width="5.7109375" style="10" customWidth="1"/>
    <col min="7976" max="7976" width="1.7109375" style="10" customWidth="1"/>
    <col min="7977" max="7978" width="5.7109375" style="10" customWidth="1"/>
    <col min="7979" max="7979" width="1.7109375" style="10" customWidth="1"/>
    <col min="7980" max="7980" width="5.7109375" style="10" customWidth="1"/>
    <col min="7981" max="7981" width="7.7109375" style="10" customWidth="1"/>
    <col min="7982" max="7982" width="10.85546875" style="10" customWidth="1"/>
    <col min="7983" max="7983" width="27.7109375" style="10" customWidth="1"/>
    <col min="7984" max="7987" width="5.7109375" style="10" customWidth="1"/>
    <col min="7988" max="7988" width="8.7109375" style="10" customWidth="1"/>
    <col min="7989" max="7989" width="27.7109375" style="10" customWidth="1"/>
    <col min="7990" max="7993" width="5.7109375" style="10" customWidth="1"/>
    <col min="7994" max="7994" width="8.7109375" style="10" customWidth="1"/>
    <col min="7995" max="7995" width="27.7109375" style="10" customWidth="1"/>
    <col min="7996" max="8000" width="5.7109375" style="10" customWidth="1"/>
    <col min="8001" max="8001" width="27.7109375" style="10" customWidth="1"/>
    <col min="8002" max="8006" width="5.7109375" style="10" customWidth="1"/>
    <col min="8007" max="8192" width="11.42578125" style="10"/>
    <col min="8193" max="8193" width="5.7109375" style="10" customWidth="1"/>
    <col min="8194" max="8202" width="0" style="10" hidden="1" customWidth="1"/>
    <col min="8203" max="8203" width="22.7109375" style="10" customWidth="1"/>
    <col min="8204" max="8204" width="5.7109375" style="10" customWidth="1"/>
    <col min="8205" max="8205" width="1.7109375" style="10" customWidth="1"/>
    <col min="8206" max="8207" width="5.7109375" style="10" customWidth="1"/>
    <col min="8208" max="8208" width="1.7109375" style="10" customWidth="1"/>
    <col min="8209" max="8210" width="5.7109375" style="10" customWidth="1"/>
    <col min="8211" max="8211" width="1.7109375" style="10" customWidth="1"/>
    <col min="8212" max="8213" width="5.7109375" style="10" customWidth="1"/>
    <col min="8214" max="8214" width="1.7109375" style="10" customWidth="1"/>
    <col min="8215" max="8216" width="5.7109375" style="10" customWidth="1"/>
    <col min="8217" max="8217" width="1.7109375" style="10" customWidth="1"/>
    <col min="8218" max="8219" width="5.7109375" style="10" customWidth="1"/>
    <col min="8220" max="8220" width="1.7109375" style="10" customWidth="1"/>
    <col min="8221" max="8222" width="5.7109375" style="10" customWidth="1"/>
    <col min="8223" max="8223" width="1.7109375" style="10" customWidth="1"/>
    <col min="8224" max="8225" width="5.7109375" style="10" customWidth="1"/>
    <col min="8226" max="8226" width="1.7109375" style="10" customWidth="1"/>
    <col min="8227" max="8227" width="5.7109375" style="10" customWidth="1"/>
    <col min="8228" max="8228" width="7.28515625" style="10" customWidth="1"/>
    <col min="8229" max="8229" width="1.7109375" style="10" customWidth="1"/>
    <col min="8230" max="8230" width="6.7109375" style="10" customWidth="1"/>
    <col min="8231" max="8231" width="5.7109375" style="10" customWidth="1"/>
    <col min="8232" max="8232" width="1.7109375" style="10" customWidth="1"/>
    <col min="8233" max="8234" width="5.7109375" style="10" customWidth="1"/>
    <col min="8235" max="8235" width="1.7109375" style="10" customWidth="1"/>
    <col min="8236" max="8236" width="5.7109375" style="10" customWidth="1"/>
    <col min="8237" max="8237" width="7.7109375" style="10" customWidth="1"/>
    <col min="8238" max="8238" width="10.85546875" style="10" customWidth="1"/>
    <col min="8239" max="8239" width="27.7109375" style="10" customWidth="1"/>
    <col min="8240" max="8243" width="5.7109375" style="10" customWidth="1"/>
    <col min="8244" max="8244" width="8.7109375" style="10" customWidth="1"/>
    <col min="8245" max="8245" width="27.7109375" style="10" customWidth="1"/>
    <col min="8246" max="8249" width="5.7109375" style="10" customWidth="1"/>
    <col min="8250" max="8250" width="8.7109375" style="10" customWidth="1"/>
    <col min="8251" max="8251" width="27.7109375" style="10" customWidth="1"/>
    <col min="8252" max="8256" width="5.7109375" style="10" customWidth="1"/>
    <col min="8257" max="8257" width="27.7109375" style="10" customWidth="1"/>
    <col min="8258" max="8262" width="5.7109375" style="10" customWidth="1"/>
    <col min="8263" max="8448" width="11.42578125" style="10"/>
    <col min="8449" max="8449" width="5.7109375" style="10" customWidth="1"/>
    <col min="8450" max="8458" width="0" style="10" hidden="1" customWidth="1"/>
    <col min="8459" max="8459" width="22.7109375" style="10" customWidth="1"/>
    <col min="8460" max="8460" width="5.7109375" style="10" customWidth="1"/>
    <col min="8461" max="8461" width="1.7109375" style="10" customWidth="1"/>
    <col min="8462" max="8463" width="5.7109375" style="10" customWidth="1"/>
    <col min="8464" max="8464" width="1.7109375" style="10" customWidth="1"/>
    <col min="8465" max="8466" width="5.7109375" style="10" customWidth="1"/>
    <col min="8467" max="8467" width="1.7109375" style="10" customWidth="1"/>
    <col min="8468" max="8469" width="5.7109375" style="10" customWidth="1"/>
    <col min="8470" max="8470" width="1.7109375" style="10" customWidth="1"/>
    <col min="8471" max="8472" width="5.7109375" style="10" customWidth="1"/>
    <col min="8473" max="8473" width="1.7109375" style="10" customWidth="1"/>
    <col min="8474" max="8475" width="5.7109375" style="10" customWidth="1"/>
    <col min="8476" max="8476" width="1.7109375" style="10" customWidth="1"/>
    <col min="8477" max="8478" width="5.7109375" style="10" customWidth="1"/>
    <col min="8479" max="8479" width="1.7109375" style="10" customWidth="1"/>
    <col min="8480" max="8481" width="5.7109375" style="10" customWidth="1"/>
    <col min="8482" max="8482" width="1.7109375" style="10" customWidth="1"/>
    <col min="8483" max="8483" width="5.7109375" style="10" customWidth="1"/>
    <col min="8484" max="8484" width="7.28515625" style="10" customWidth="1"/>
    <col min="8485" max="8485" width="1.7109375" style="10" customWidth="1"/>
    <col min="8486" max="8486" width="6.7109375" style="10" customWidth="1"/>
    <col min="8487" max="8487" width="5.7109375" style="10" customWidth="1"/>
    <col min="8488" max="8488" width="1.7109375" style="10" customWidth="1"/>
    <col min="8489" max="8490" width="5.7109375" style="10" customWidth="1"/>
    <col min="8491" max="8491" width="1.7109375" style="10" customWidth="1"/>
    <col min="8492" max="8492" width="5.7109375" style="10" customWidth="1"/>
    <col min="8493" max="8493" width="7.7109375" style="10" customWidth="1"/>
    <col min="8494" max="8494" width="10.85546875" style="10" customWidth="1"/>
    <col min="8495" max="8495" width="27.7109375" style="10" customWidth="1"/>
    <col min="8496" max="8499" width="5.7109375" style="10" customWidth="1"/>
    <col min="8500" max="8500" width="8.7109375" style="10" customWidth="1"/>
    <col min="8501" max="8501" width="27.7109375" style="10" customWidth="1"/>
    <col min="8502" max="8505" width="5.7109375" style="10" customWidth="1"/>
    <col min="8506" max="8506" width="8.7109375" style="10" customWidth="1"/>
    <col min="8507" max="8507" width="27.7109375" style="10" customWidth="1"/>
    <col min="8508" max="8512" width="5.7109375" style="10" customWidth="1"/>
    <col min="8513" max="8513" width="27.7109375" style="10" customWidth="1"/>
    <col min="8514" max="8518" width="5.7109375" style="10" customWidth="1"/>
    <col min="8519" max="8704" width="11.42578125" style="10"/>
    <col min="8705" max="8705" width="5.7109375" style="10" customWidth="1"/>
    <col min="8706" max="8714" width="0" style="10" hidden="1" customWidth="1"/>
    <col min="8715" max="8715" width="22.7109375" style="10" customWidth="1"/>
    <col min="8716" max="8716" width="5.7109375" style="10" customWidth="1"/>
    <col min="8717" max="8717" width="1.7109375" style="10" customWidth="1"/>
    <col min="8718" max="8719" width="5.7109375" style="10" customWidth="1"/>
    <col min="8720" max="8720" width="1.7109375" style="10" customWidth="1"/>
    <col min="8721" max="8722" width="5.7109375" style="10" customWidth="1"/>
    <col min="8723" max="8723" width="1.7109375" style="10" customWidth="1"/>
    <col min="8724" max="8725" width="5.7109375" style="10" customWidth="1"/>
    <col min="8726" max="8726" width="1.7109375" style="10" customWidth="1"/>
    <col min="8727" max="8728" width="5.7109375" style="10" customWidth="1"/>
    <col min="8729" max="8729" width="1.7109375" style="10" customWidth="1"/>
    <col min="8730" max="8731" width="5.7109375" style="10" customWidth="1"/>
    <col min="8732" max="8732" width="1.7109375" style="10" customWidth="1"/>
    <col min="8733" max="8734" width="5.7109375" style="10" customWidth="1"/>
    <col min="8735" max="8735" width="1.7109375" style="10" customWidth="1"/>
    <col min="8736" max="8737" width="5.7109375" style="10" customWidth="1"/>
    <col min="8738" max="8738" width="1.7109375" style="10" customWidth="1"/>
    <col min="8739" max="8739" width="5.7109375" style="10" customWidth="1"/>
    <col min="8740" max="8740" width="7.28515625" style="10" customWidth="1"/>
    <col min="8741" max="8741" width="1.7109375" style="10" customWidth="1"/>
    <col min="8742" max="8742" width="6.7109375" style="10" customWidth="1"/>
    <col min="8743" max="8743" width="5.7109375" style="10" customWidth="1"/>
    <col min="8744" max="8744" width="1.7109375" style="10" customWidth="1"/>
    <col min="8745" max="8746" width="5.7109375" style="10" customWidth="1"/>
    <col min="8747" max="8747" width="1.7109375" style="10" customWidth="1"/>
    <col min="8748" max="8748" width="5.7109375" style="10" customWidth="1"/>
    <col min="8749" max="8749" width="7.7109375" style="10" customWidth="1"/>
    <col min="8750" max="8750" width="10.85546875" style="10" customWidth="1"/>
    <col min="8751" max="8751" width="27.7109375" style="10" customWidth="1"/>
    <col min="8752" max="8755" width="5.7109375" style="10" customWidth="1"/>
    <col min="8756" max="8756" width="8.7109375" style="10" customWidth="1"/>
    <col min="8757" max="8757" width="27.7109375" style="10" customWidth="1"/>
    <col min="8758" max="8761" width="5.7109375" style="10" customWidth="1"/>
    <col min="8762" max="8762" width="8.7109375" style="10" customWidth="1"/>
    <col min="8763" max="8763" width="27.7109375" style="10" customWidth="1"/>
    <col min="8764" max="8768" width="5.7109375" style="10" customWidth="1"/>
    <col min="8769" max="8769" width="27.7109375" style="10" customWidth="1"/>
    <col min="8770" max="8774" width="5.7109375" style="10" customWidth="1"/>
    <col min="8775" max="8960" width="11.42578125" style="10"/>
    <col min="8961" max="8961" width="5.7109375" style="10" customWidth="1"/>
    <col min="8962" max="8970" width="0" style="10" hidden="1" customWidth="1"/>
    <col min="8971" max="8971" width="22.7109375" style="10" customWidth="1"/>
    <col min="8972" max="8972" width="5.7109375" style="10" customWidth="1"/>
    <col min="8973" max="8973" width="1.7109375" style="10" customWidth="1"/>
    <col min="8974" max="8975" width="5.7109375" style="10" customWidth="1"/>
    <col min="8976" max="8976" width="1.7109375" style="10" customWidth="1"/>
    <col min="8977" max="8978" width="5.7109375" style="10" customWidth="1"/>
    <col min="8979" max="8979" width="1.7109375" style="10" customWidth="1"/>
    <col min="8980" max="8981" width="5.7109375" style="10" customWidth="1"/>
    <col min="8982" max="8982" width="1.7109375" style="10" customWidth="1"/>
    <col min="8983" max="8984" width="5.7109375" style="10" customWidth="1"/>
    <col min="8985" max="8985" width="1.7109375" style="10" customWidth="1"/>
    <col min="8986" max="8987" width="5.7109375" style="10" customWidth="1"/>
    <col min="8988" max="8988" width="1.7109375" style="10" customWidth="1"/>
    <col min="8989" max="8990" width="5.7109375" style="10" customWidth="1"/>
    <col min="8991" max="8991" width="1.7109375" style="10" customWidth="1"/>
    <col min="8992" max="8993" width="5.7109375" style="10" customWidth="1"/>
    <col min="8994" max="8994" width="1.7109375" style="10" customWidth="1"/>
    <col min="8995" max="8995" width="5.7109375" style="10" customWidth="1"/>
    <col min="8996" max="8996" width="7.28515625" style="10" customWidth="1"/>
    <col min="8997" max="8997" width="1.7109375" style="10" customWidth="1"/>
    <col min="8998" max="8998" width="6.7109375" style="10" customWidth="1"/>
    <col min="8999" max="8999" width="5.7109375" style="10" customWidth="1"/>
    <col min="9000" max="9000" width="1.7109375" style="10" customWidth="1"/>
    <col min="9001" max="9002" width="5.7109375" style="10" customWidth="1"/>
    <col min="9003" max="9003" width="1.7109375" style="10" customWidth="1"/>
    <col min="9004" max="9004" width="5.7109375" style="10" customWidth="1"/>
    <col min="9005" max="9005" width="7.7109375" style="10" customWidth="1"/>
    <col min="9006" max="9006" width="10.85546875" style="10" customWidth="1"/>
    <col min="9007" max="9007" width="27.7109375" style="10" customWidth="1"/>
    <col min="9008" max="9011" width="5.7109375" style="10" customWidth="1"/>
    <col min="9012" max="9012" width="8.7109375" style="10" customWidth="1"/>
    <col min="9013" max="9013" width="27.7109375" style="10" customWidth="1"/>
    <col min="9014" max="9017" width="5.7109375" style="10" customWidth="1"/>
    <col min="9018" max="9018" width="8.7109375" style="10" customWidth="1"/>
    <col min="9019" max="9019" width="27.7109375" style="10" customWidth="1"/>
    <col min="9020" max="9024" width="5.7109375" style="10" customWidth="1"/>
    <col min="9025" max="9025" width="27.7109375" style="10" customWidth="1"/>
    <col min="9026" max="9030" width="5.7109375" style="10" customWidth="1"/>
    <col min="9031" max="9216" width="11.42578125" style="10"/>
    <col min="9217" max="9217" width="5.7109375" style="10" customWidth="1"/>
    <col min="9218" max="9226" width="0" style="10" hidden="1" customWidth="1"/>
    <col min="9227" max="9227" width="22.7109375" style="10" customWidth="1"/>
    <col min="9228" max="9228" width="5.7109375" style="10" customWidth="1"/>
    <col min="9229" max="9229" width="1.7109375" style="10" customWidth="1"/>
    <col min="9230" max="9231" width="5.7109375" style="10" customWidth="1"/>
    <col min="9232" max="9232" width="1.7109375" style="10" customWidth="1"/>
    <col min="9233" max="9234" width="5.7109375" style="10" customWidth="1"/>
    <col min="9235" max="9235" width="1.7109375" style="10" customWidth="1"/>
    <col min="9236" max="9237" width="5.7109375" style="10" customWidth="1"/>
    <col min="9238" max="9238" width="1.7109375" style="10" customWidth="1"/>
    <col min="9239" max="9240" width="5.7109375" style="10" customWidth="1"/>
    <col min="9241" max="9241" width="1.7109375" style="10" customWidth="1"/>
    <col min="9242" max="9243" width="5.7109375" style="10" customWidth="1"/>
    <col min="9244" max="9244" width="1.7109375" style="10" customWidth="1"/>
    <col min="9245" max="9246" width="5.7109375" style="10" customWidth="1"/>
    <col min="9247" max="9247" width="1.7109375" style="10" customWidth="1"/>
    <col min="9248" max="9249" width="5.7109375" style="10" customWidth="1"/>
    <col min="9250" max="9250" width="1.7109375" style="10" customWidth="1"/>
    <col min="9251" max="9251" width="5.7109375" style="10" customWidth="1"/>
    <col min="9252" max="9252" width="7.28515625" style="10" customWidth="1"/>
    <col min="9253" max="9253" width="1.7109375" style="10" customWidth="1"/>
    <col min="9254" max="9254" width="6.7109375" style="10" customWidth="1"/>
    <col min="9255" max="9255" width="5.7109375" style="10" customWidth="1"/>
    <col min="9256" max="9256" width="1.7109375" style="10" customWidth="1"/>
    <col min="9257" max="9258" width="5.7109375" style="10" customWidth="1"/>
    <col min="9259" max="9259" width="1.7109375" style="10" customWidth="1"/>
    <col min="9260" max="9260" width="5.7109375" style="10" customWidth="1"/>
    <col min="9261" max="9261" width="7.7109375" style="10" customWidth="1"/>
    <col min="9262" max="9262" width="10.85546875" style="10" customWidth="1"/>
    <col min="9263" max="9263" width="27.7109375" style="10" customWidth="1"/>
    <col min="9264" max="9267" width="5.7109375" style="10" customWidth="1"/>
    <col min="9268" max="9268" width="8.7109375" style="10" customWidth="1"/>
    <col min="9269" max="9269" width="27.7109375" style="10" customWidth="1"/>
    <col min="9270" max="9273" width="5.7109375" style="10" customWidth="1"/>
    <col min="9274" max="9274" width="8.7109375" style="10" customWidth="1"/>
    <col min="9275" max="9275" width="27.7109375" style="10" customWidth="1"/>
    <col min="9276" max="9280" width="5.7109375" style="10" customWidth="1"/>
    <col min="9281" max="9281" width="27.7109375" style="10" customWidth="1"/>
    <col min="9282" max="9286" width="5.7109375" style="10" customWidth="1"/>
    <col min="9287" max="9472" width="11.42578125" style="10"/>
    <col min="9473" max="9473" width="5.7109375" style="10" customWidth="1"/>
    <col min="9474" max="9482" width="0" style="10" hidden="1" customWidth="1"/>
    <col min="9483" max="9483" width="22.7109375" style="10" customWidth="1"/>
    <col min="9484" max="9484" width="5.7109375" style="10" customWidth="1"/>
    <col min="9485" max="9485" width="1.7109375" style="10" customWidth="1"/>
    <col min="9486" max="9487" width="5.7109375" style="10" customWidth="1"/>
    <col min="9488" max="9488" width="1.7109375" style="10" customWidth="1"/>
    <col min="9489" max="9490" width="5.7109375" style="10" customWidth="1"/>
    <col min="9491" max="9491" width="1.7109375" style="10" customWidth="1"/>
    <col min="9492" max="9493" width="5.7109375" style="10" customWidth="1"/>
    <col min="9494" max="9494" width="1.7109375" style="10" customWidth="1"/>
    <col min="9495" max="9496" width="5.7109375" style="10" customWidth="1"/>
    <col min="9497" max="9497" width="1.7109375" style="10" customWidth="1"/>
    <col min="9498" max="9499" width="5.7109375" style="10" customWidth="1"/>
    <col min="9500" max="9500" width="1.7109375" style="10" customWidth="1"/>
    <col min="9501" max="9502" width="5.7109375" style="10" customWidth="1"/>
    <col min="9503" max="9503" width="1.7109375" style="10" customWidth="1"/>
    <col min="9504" max="9505" width="5.7109375" style="10" customWidth="1"/>
    <col min="9506" max="9506" width="1.7109375" style="10" customWidth="1"/>
    <col min="9507" max="9507" width="5.7109375" style="10" customWidth="1"/>
    <col min="9508" max="9508" width="7.28515625" style="10" customWidth="1"/>
    <col min="9509" max="9509" width="1.7109375" style="10" customWidth="1"/>
    <col min="9510" max="9510" width="6.7109375" style="10" customWidth="1"/>
    <col min="9511" max="9511" width="5.7109375" style="10" customWidth="1"/>
    <col min="9512" max="9512" width="1.7109375" style="10" customWidth="1"/>
    <col min="9513" max="9514" width="5.7109375" style="10" customWidth="1"/>
    <col min="9515" max="9515" width="1.7109375" style="10" customWidth="1"/>
    <col min="9516" max="9516" width="5.7109375" style="10" customWidth="1"/>
    <col min="9517" max="9517" width="7.7109375" style="10" customWidth="1"/>
    <col min="9518" max="9518" width="10.85546875" style="10" customWidth="1"/>
    <col min="9519" max="9519" width="27.7109375" style="10" customWidth="1"/>
    <col min="9520" max="9523" width="5.7109375" style="10" customWidth="1"/>
    <col min="9524" max="9524" width="8.7109375" style="10" customWidth="1"/>
    <col min="9525" max="9525" width="27.7109375" style="10" customWidth="1"/>
    <col min="9526" max="9529" width="5.7109375" style="10" customWidth="1"/>
    <col min="9530" max="9530" width="8.7109375" style="10" customWidth="1"/>
    <col min="9531" max="9531" width="27.7109375" style="10" customWidth="1"/>
    <col min="9532" max="9536" width="5.7109375" style="10" customWidth="1"/>
    <col min="9537" max="9537" width="27.7109375" style="10" customWidth="1"/>
    <col min="9538" max="9542" width="5.7109375" style="10" customWidth="1"/>
    <col min="9543" max="9728" width="11.42578125" style="10"/>
    <col min="9729" max="9729" width="5.7109375" style="10" customWidth="1"/>
    <col min="9730" max="9738" width="0" style="10" hidden="1" customWidth="1"/>
    <col min="9739" max="9739" width="22.7109375" style="10" customWidth="1"/>
    <col min="9740" max="9740" width="5.7109375" style="10" customWidth="1"/>
    <col min="9741" max="9741" width="1.7109375" style="10" customWidth="1"/>
    <col min="9742" max="9743" width="5.7109375" style="10" customWidth="1"/>
    <col min="9744" max="9744" width="1.7109375" style="10" customWidth="1"/>
    <col min="9745" max="9746" width="5.7109375" style="10" customWidth="1"/>
    <col min="9747" max="9747" width="1.7109375" style="10" customWidth="1"/>
    <col min="9748" max="9749" width="5.7109375" style="10" customWidth="1"/>
    <col min="9750" max="9750" width="1.7109375" style="10" customWidth="1"/>
    <col min="9751" max="9752" width="5.7109375" style="10" customWidth="1"/>
    <col min="9753" max="9753" width="1.7109375" style="10" customWidth="1"/>
    <col min="9754" max="9755" width="5.7109375" style="10" customWidth="1"/>
    <col min="9756" max="9756" width="1.7109375" style="10" customWidth="1"/>
    <col min="9757" max="9758" width="5.7109375" style="10" customWidth="1"/>
    <col min="9759" max="9759" width="1.7109375" style="10" customWidth="1"/>
    <col min="9760" max="9761" width="5.7109375" style="10" customWidth="1"/>
    <col min="9762" max="9762" width="1.7109375" style="10" customWidth="1"/>
    <col min="9763" max="9763" width="5.7109375" style="10" customWidth="1"/>
    <col min="9764" max="9764" width="7.28515625" style="10" customWidth="1"/>
    <col min="9765" max="9765" width="1.7109375" style="10" customWidth="1"/>
    <col min="9766" max="9766" width="6.7109375" style="10" customWidth="1"/>
    <col min="9767" max="9767" width="5.7109375" style="10" customWidth="1"/>
    <col min="9768" max="9768" width="1.7109375" style="10" customWidth="1"/>
    <col min="9769" max="9770" width="5.7109375" style="10" customWidth="1"/>
    <col min="9771" max="9771" width="1.7109375" style="10" customWidth="1"/>
    <col min="9772" max="9772" width="5.7109375" style="10" customWidth="1"/>
    <col min="9773" max="9773" width="7.7109375" style="10" customWidth="1"/>
    <col min="9774" max="9774" width="10.85546875" style="10" customWidth="1"/>
    <col min="9775" max="9775" width="27.7109375" style="10" customWidth="1"/>
    <col min="9776" max="9779" width="5.7109375" style="10" customWidth="1"/>
    <col min="9780" max="9780" width="8.7109375" style="10" customWidth="1"/>
    <col min="9781" max="9781" width="27.7109375" style="10" customWidth="1"/>
    <col min="9782" max="9785" width="5.7109375" style="10" customWidth="1"/>
    <col min="9786" max="9786" width="8.7109375" style="10" customWidth="1"/>
    <col min="9787" max="9787" width="27.7109375" style="10" customWidth="1"/>
    <col min="9788" max="9792" width="5.7109375" style="10" customWidth="1"/>
    <col min="9793" max="9793" width="27.7109375" style="10" customWidth="1"/>
    <col min="9794" max="9798" width="5.7109375" style="10" customWidth="1"/>
    <col min="9799" max="9984" width="11.42578125" style="10"/>
    <col min="9985" max="9985" width="5.7109375" style="10" customWidth="1"/>
    <col min="9986" max="9994" width="0" style="10" hidden="1" customWidth="1"/>
    <col min="9995" max="9995" width="22.7109375" style="10" customWidth="1"/>
    <col min="9996" max="9996" width="5.7109375" style="10" customWidth="1"/>
    <col min="9997" max="9997" width="1.7109375" style="10" customWidth="1"/>
    <col min="9998" max="9999" width="5.7109375" style="10" customWidth="1"/>
    <col min="10000" max="10000" width="1.7109375" style="10" customWidth="1"/>
    <col min="10001" max="10002" width="5.7109375" style="10" customWidth="1"/>
    <col min="10003" max="10003" width="1.7109375" style="10" customWidth="1"/>
    <col min="10004" max="10005" width="5.7109375" style="10" customWidth="1"/>
    <col min="10006" max="10006" width="1.7109375" style="10" customWidth="1"/>
    <col min="10007" max="10008" width="5.7109375" style="10" customWidth="1"/>
    <col min="10009" max="10009" width="1.7109375" style="10" customWidth="1"/>
    <col min="10010" max="10011" width="5.7109375" style="10" customWidth="1"/>
    <col min="10012" max="10012" width="1.7109375" style="10" customWidth="1"/>
    <col min="10013" max="10014" width="5.7109375" style="10" customWidth="1"/>
    <col min="10015" max="10015" width="1.7109375" style="10" customWidth="1"/>
    <col min="10016" max="10017" width="5.7109375" style="10" customWidth="1"/>
    <col min="10018" max="10018" width="1.7109375" style="10" customWidth="1"/>
    <col min="10019" max="10019" width="5.7109375" style="10" customWidth="1"/>
    <col min="10020" max="10020" width="7.28515625" style="10" customWidth="1"/>
    <col min="10021" max="10021" width="1.7109375" style="10" customWidth="1"/>
    <col min="10022" max="10022" width="6.7109375" style="10" customWidth="1"/>
    <col min="10023" max="10023" width="5.7109375" style="10" customWidth="1"/>
    <col min="10024" max="10024" width="1.7109375" style="10" customWidth="1"/>
    <col min="10025" max="10026" width="5.7109375" style="10" customWidth="1"/>
    <col min="10027" max="10027" width="1.7109375" style="10" customWidth="1"/>
    <col min="10028" max="10028" width="5.7109375" style="10" customWidth="1"/>
    <col min="10029" max="10029" width="7.7109375" style="10" customWidth="1"/>
    <col min="10030" max="10030" width="10.85546875" style="10" customWidth="1"/>
    <col min="10031" max="10031" width="27.7109375" style="10" customWidth="1"/>
    <col min="10032" max="10035" width="5.7109375" style="10" customWidth="1"/>
    <col min="10036" max="10036" width="8.7109375" style="10" customWidth="1"/>
    <col min="10037" max="10037" width="27.7109375" style="10" customWidth="1"/>
    <col min="10038" max="10041" width="5.7109375" style="10" customWidth="1"/>
    <col min="10042" max="10042" width="8.7109375" style="10" customWidth="1"/>
    <col min="10043" max="10043" width="27.7109375" style="10" customWidth="1"/>
    <col min="10044" max="10048" width="5.7109375" style="10" customWidth="1"/>
    <col min="10049" max="10049" width="27.7109375" style="10" customWidth="1"/>
    <col min="10050" max="10054" width="5.7109375" style="10" customWidth="1"/>
    <col min="10055" max="10240" width="11.42578125" style="10"/>
    <col min="10241" max="10241" width="5.7109375" style="10" customWidth="1"/>
    <col min="10242" max="10250" width="0" style="10" hidden="1" customWidth="1"/>
    <col min="10251" max="10251" width="22.7109375" style="10" customWidth="1"/>
    <col min="10252" max="10252" width="5.7109375" style="10" customWidth="1"/>
    <col min="10253" max="10253" width="1.7109375" style="10" customWidth="1"/>
    <col min="10254" max="10255" width="5.7109375" style="10" customWidth="1"/>
    <col min="10256" max="10256" width="1.7109375" style="10" customWidth="1"/>
    <col min="10257" max="10258" width="5.7109375" style="10" customWidth="1"/>
    <col min="10259" max="10259" width="1.7109375" style="10" customWidth="1"/>
    <col min="10260" max="10261" width="5.7109375" style="10" customWidth="1"/>
    <col min="10262" max="10262" width="1.7109375" style="10" customWidth="1"/>
    <col min="10263" max="10264" width="5.7109375" style="10" customWidth="1"/>
    <col min="10265" max="10265" width="1.7109375" style="10" customWidth="1"/>
    <col min="10266" max="10267" width="5.7109375" style="10" customWidth="1"/>
    <col min="10268" max="10268" width="1.7109375" style="10" customWidth="1"/>
    <col min="10269" max="10270" width="5.7109375" style="10" customWidth="1"/>
    <col min="10271" max="10271" width="1.7109375" style="10" customWidth="1"/>
    <col min="10272" max="10273" width="5.7109375" style="10" customWidth="1"/>
    <col min="10274" max="10274" width="1.7109375" style="10" customWidth="1"/>
    <col min="10275" max="10275" width="5.7109375" style="10" customWidth="1"/>
    <col min="10276" max="10276" width="7.28515625" style="10" customWidth="1"/>
    <col min="10277" max="10277" width="1.7109375" style="10" customWidth="1"/>
    <col min="10278" max="10278" width="6.7109375" style="10" customWidth="1"/>
    <col min="10279" max="10279" width="5.7109375" style="10" customWidth="1"/>
    <col min="10280" max="10280" width="1.7109375" style="10" customWidth="1"/>
    <col min="10281" max="10282" width="5.7109375" style="10" customWidth="1"/>
    <col min="10283" max="10283" width="1.7109375" style="10" customWidth="1"/>
    <col min="10284" max="10284" width="5.7109375" style="10" customWidth="1"/>
    <col min="10285" max="10285" width="7.7109375" style="10" customWidth="1"/>
    <col min="10286" max="10286" width="10.85546875" style="10" customWidth="1"/>
    <col min="10287" max="10287" width="27.7109375" style="10" customWidth="1"/>
    <col min="10288" max="10291" width="5.7109375" style="10" customWidth="1"/>
    <col min="10292" max="10292" width="8.7109375" style="10" customWidth="1"/>
    <col min="10293" max="10293" width="27.7109375" style="10" customWidth="1"/>
    <col min="10294" max="10297" width="5.7109375" style="10" customWidth="1"/>
    <col min="10298" max="10298" width="8.7109375" style="10" customWidth="1"/>
    <col min="10299" max="10299" width="27.7109375" style="10" customWidth="1"/>
    <col min="10300" max="10304" width="5.7109375" style="10" customWidth="1"/>
    <col min="10305" max="10305" width="27.7109375" style="10" customWidth="1"/>
    <col min="10306" max="10310" width="5.7109375" style="10" customWidth="1"/>
    <col min="10311" max="10496" width="11.42578125" style="10"/>
    <col min="10497" max="10497" width="5.7109375" style="10" customWidth="1"/>
    <col min="10498" max="10506" width="0" style="10" hidden="1" customWidth="1"/>
    <col min="10507" max="10507" width="22.7109375" style="10" customWidth="1"/>
    <col min="10508" max="10508" width="5.7109375" style="10" customWidth="1"/>
    <col min="10509" max="10509" width="1.7109375" style="10" customWidth="1"/>
    <col min="10510" max="10511" width="5.7109375" style="10" customWidth="1"/>
    <col min="10512" max="10512" width="1.7109375" style="10" customWidth="1"/>
    <col min="10513" max="10514" width="5.7109375" style="10" customWidth="1"/>
    <col min="10515" max="10515" width="1.7109375" style="10" customWidth="1"/>
    <col min="10516" max="10517" width="5.7109375" style="10" customWidth="1"/>
    <col min="10518" max="10518" width="1.7109375" style="10" customWidth="1"/>
    <col min="10519" max="10520" width="5.7109375" style="10" customWidth="1"/>
    <col min="10521" max="10521" width="1.7109375" style="10" customWidth="1"/>
    <col min="10522" max="10523" width="5.7109375" style="10" customWidth="1"/>
    <col min="10524" max="10524" width="1.7109375" style="10" customWidth="1"/>
    <col min="10525" max="10526" width="5.7109375" style="10" customWidth="1"/>
    <col min="10527" max="10527" width="1.7109375" style="10" customWidth="1"/>
    <col min="10528" max="10529" width="5.7109375" style="10" customWidth="1"/>
    <col min="10530" max="10530" width="1.7109375" style="10" customWidth="1"/>
    <col min="10531" max="10531" width="5.7109375" style="10" customWidth="1"/>
    <col min="10532" max="10532" width="7.28515625" style="10" customWidth="1"/>
    <col min="10533" max="10533" width="1.7109375" style="10" customWidth="1"/>
    <col min="10534" max="10534" width="6.7109375" style="10" customWidth="1"/>
    <col min="10535" max="10535" width="5.7109375" style="10" customWidth="1"/>
    <col min="10536" max="10536" width="1.7109375" style="10" customWidth="1"/>
    <col min="10537" max="10538" width="5.7109375" style="10" customWidth="1"/>
    <col min="10539" max="10539" width="1.7109375" style="10" customWidth="1"/>
    <col min="10540" max="10540" width="5.7109375" style="10" customWidth="1"/>
    <col min="10541" max="10541" width="7.7109375" style="10" customWidth="1"/>
    <col min="10542" max="10542" width="10.85546875" style="10" customWidth="1"/>
    <col min="10543" max="10543" width="27.7109375" style="10" customWidth="1"/>
    <col min="10544" max="10547" width="5.7109375" style="10" customWidth="1"/>
    <col min="10548" max="10548" width="8.7109375" style="10" customWidth="1"/>
    <col min="10549" max="10549" width="27.7109375" style="10" customWidth="1"/>
    <col min="10550" max="10553" width="5.7109375" style="10" customWidth="1"/>
    <col min="10554" max="10554" width="8.7109375" style="10" customWidth="1"/>
    <col min="10555" max="10555" width="27.7109375" style="10" customWidth="1"/>
    <col min="10556" max="10560" width="5.7109375" style="10" customWidth="1"/>
    <col min="10561" max="10561" width="27.7109375" style="10" customWidth="1"/>
    <col min="10562" max="10566" width="5.7109375" style="10" customWidth="1"/>
    <col min="10567" max="10752" width="11.42578125" style="10"/>
    <col min="10753" max="10753" width="5.7109375" style="10" customWidth="1"/>
    <col min="10754" max="10762" width="0" style="10" hidden="1" customWidth="1"/>
    <col min="10763" max="10763" width="22.7109375" style="10" customWidth="1"/>
    <col min="10764" max="10764" width="5.7109375" style="10" customWidth="1"/>
    <col min="10765" max="10765" width="1.7109375" style="10" customWidth="1"/>
    <col min="10766" max="10767" width="5.7109375" style="10" customWidth="1"/>
    <col min="10768" max="10768" width="1.7109375" style="10" customWidth="1"/>
    <col min="10769" max="10770" width="5.7109375" style="10" customWidth="1"/>
    <col min="10771" max="10771" width="1.7109375" style="10" customWidth="1"/>
    <col min="10772" max="10773" width="5.7109375" style="10" customWidth="1"/>
    <col min="10774" max="10774" width="1.7109375" style="10" customWidth="1"/>
    <col min="10775" max="10776" width="5.7109375" style="10" customWidth="1"/>
    <col min="10777" max="10777" width="1.7109375" style="10" customWidth="1"/>
    <col min="10778" max="10779" width="5.7109375" style="10" customWidth="1"/>
    <col min="10780" max="10780" width="1.7109375" style="10" customWidth="1"/>
    <col min="10781" max="10782" width="5.7109375" style="10" customWidth="1"/>
    <col min="10783" max="10783" width="1.7109375" style="10" customWidth="1"/>
    <col min="10784" max="10785" width="5.7109375" style="10" customWidth="1"/>
    <col min="10786" max="10786" width="1.7109375" style="10" customWidth="1"/>
    <col min="10787" max="10787" width="5.7109375" style="10" customWidth="1"/>
    <col min="10788" max="10788" width="7.28515625" style="10" customWidth="1"/>
    <col min="10789" max="10789" width="1.7109375" style="10" customWidth="1"/>
    <col min="10790" max="10790" width="6.7109375" style="10" customWidth="1"/>
    <col min="10791" max="10791" width="5.7109375" style="10" customWidth="1"/>
    <col min="10792" max="10792" width="1.7109375" style="10" customWidth="1"/>
    <col min="10793" max="10794" width="5.7109375" style="10" customWidth="1"/>
    <col min="10795" max="10795" width="1.7109375" style="10" customWidth="1"/>
    <col min="10796" max="10796" width="5.7109375" style="10" customWidth="1"/>
    <col min="10797" max="10797" width="7.7109375" style="10" customWidth="1"/>
    <col min="10798" max="10798" width="10.85546875" style="10" customWidth="1"/>
    <col min="10799" max="10799" width="27.7109375" style="10" customWidth="1"/>
    <col min="10800" max="10803" width="5.7109375" style="10" customWidth="1"/>
    <col min="10804" max="10804" width="8.7109375" style="10" customWidth="1"/>
    <col min="10805" max="10805" width="27.7109375" style="10" customWidth="1"/>
    <col min="10806" max="10809" width="5.7109375" style="10" customWidth="1"/>
    <col min="10810" max="10810" width="8.7109375" style="10" customWidth="1"/>
    <col min="10811" max="10811" width="27.7109375" style="10" customWidth="1"/>
    <col min="10812" max="10816" width="5.7109375" style="10" customWidth="1"/>
    <col min="10817" max="10817" width="27.7109375" style="10" customWidth="1"/>
    <col min="10818" max="10822" width="5.7109375" style="10" customWidth="1"/>
    <col min="10823" max="11008" width="11.42578125" style="10"/>
    <col min="11009" max="11009" width="5.7109375" style="10" customWidth="1"/>
    <col min="11010" max="11018" width="0" style="10" hidden="1" customWidth="1"/>
    <col min="11019" max="11019" width="22.7109375" style="10" customWidth="1"/>
    <col min="11020" max="11020" width="5.7109375" style="10" customWidth="1"/>
    <col min="11021" max="11021" width="1.7109375" style="10" customWidth="1"/>
    <col min="11022" max="11023" width="5.7109375" style="10" customWidth="1"/>
    <col min="11024" max="11024" width="1.7109375" style="10" customWidth="1"/>
    <col min="11025" max="11026" width="5.7109375" style="10" customWidth="1"/>
    <col min="11027" max="11027" width="1.7109375" style="10" customWidth="1"/>
    <col min="11028" max="11029" width="5.7109375" style="10" customWidth="1"/>
    <col min="11030" max="11030" width="1.7109375" style="10" customWidth="1"/>
    <col min="11031" max="11032" width="5.7109375" style="10" customWidth="1"/>
    <col min="11033" max="11033" width="1.7109375" style="10" customWidth="1"/>
    <col min="11034" max="11035" width="5.7109375" style="10" customWidth="1"/>
    <col min="11036" max="11036" width="1.7109375" style="10" customWidth="1"/>
    <col min="11037" max="11038" width="5.7109375" style="10" customWidth="1"/>
    <col min="11039" max="11039" width="1.7109375" style="10" customWidth="1"/>
    <col min="11040" max="11041" width="5.7109375" style="10" customWidth="1"/>
    <col min="11042" max="11042" width="1.7109375" style="10" customWidth="1"/>
    <col min="11043" max="11043" width="5.7109375" style="10" customWidth="1"/>
    <col min="11044" max="11044" width="7.28515625" style="10" customWidth="1"/>
    <col min="11045" max="11045" width="1.7109375" style="10" customWidth="1"/>
    <col min="11046" max="11046" width="6.7109375" style="10" customWidth="1"/>
    <col min="11047" max="11047" width="5.7109375" style="10" customWidth="1"/>
    <col min="11048" max="11048" width="1.7109375" style="10" customWidth="1"/>
    <col min="11049" max="11050" width="5.7109375" style="10" customWidth="1"/>
    <col min="11051" max="11051" width="1.7109375" style="10" customWidth="1"/>
    <col min="11052" max="11052" width="5.7109375" style="10" customWidth="1"/>
    <col min="11053" max="11053" width="7.7109375" style="10" customWidth="1"/>
    <col min="11054" max="11054" width="10.85546875" style="10" customWidth="1"/>
    <col min="11055" max="11055" width="27.7109375" style="10" customWidth="1"/>
    <col min="11056" max="11059" width="5.7109375" style="10" customWidth="1"/>
    <col min="11060" max="11060" width="8.7109375" style="10" customWidth="1"/>
    <col min="11061" max="11061" width="27.7109375" style="10" customWidth="1"/>
    <col min="11062" max="11065" width="5.7109375" style="10" customWidth="1"/>
    <col min="11066" max="11066" width="8.7109375" style="10" customWidth="1"/>
    <col min="11067" max="11067" width="27.7109375" style="10" customWidth="1"/>
    <col min="11068" max="11072" width="5.7109375" style="10" customWidth="1"/>
    <col min="11073" max="11073" width="27.7109375" style="10" customWidth="1"/>
    <col min="11074" max="11078" width="5.7109375" style="10" customWidth="1"/>
    <col min="11079" max="11264" width="11.42578125" style="10"/>
    <col min="11265" max="11265" width="5.7109375" style="10" customWidth="1"/>
    <col min="11266" max="11274" width="0" style="10" hidden="1" customWidth="1"/>
    <col min="11275" max="11275" width="22.7109375" style="10" customWidth="1"/>
    <col min="11276" max="11276" width="5.7109375" style="10" customWidth="1"/>
    <col min="11277" max="11277" width="1.7109375" style="10" customWidth="1"/>
    <col min="11278" max="11279" width="5.7109375" style="10" customWidth="1"/>
    <col min="11280" max="11280" width="1.7109375" style="10" customWidth="1"/>
    <col min="11281" max="11282" width="5.7109375" style="10" customWidth="1"/>
    <col min="11283" max="11283" width="1.7109375" style="10" customWidth="1"/>
    <col min="11284" max="11285" width="5.7109375" style="10" customWidth="1"/>
    <col min="11286" max="11286" width="1.7109375" style="10" customWidth="1"/>
    <col min="11287" max="11288" width="5.7109375" style="10" customWidth="1"/>
    <col min="11289" max="11289" width="1.7109375" style="10" customWidth="1"/>
    <col min="11290" max="11291" width="5.7109375" style="10" customWidth="1"/>
    <col min="11292" max="11292" width="1.7109375" style="10" customWidth="1"/>
    <col min="11293" max="11294" width="5.7109375" style="10" customWidth="1"/>
    <col min="11295" max="11295" width="1.7109375" style="10" customWidth="1"/>
    <col min="11296" max="11297" width="5.7109375" style="10" customWidth="1"/>
    <col min="11298" max="11298" width="1.7109375" style="10" customWidth="1"/>
    <col min="11299" max="11299" width="5.7109375" style="10" customWidth="1"/>
    <col min="11300" max="11300" width="7.28515625" style="10" customWidth="1"/>
    <col min="11301" max="11301" width="1.7109375" style="10" customWidth="1"/>
    <col min="11302" max="11302" width="6.7109375" style="10" customWidth="1"/>
    <col min="11303" max="11303" width="5.7109375" style="10" customWidth="1"/>
    <col min="11304" max="11304" width="1.7109375" style="10" customWidth="1"/>
    <col min="11305" max="11306" width="5.7109375" style="10" customWidth="1"/>
    <col min="11307" max="11307" width="1.7109375" style="10" customWidth="1"/>
    <col min="11308" max="11308" width="5.7109375" style="10" customWidth="1"/>
    <col min="11309" max="11309" width="7.7109375" style="10" customWidth="1"/>
    <col min="11310" max="11310" width="10.85546875" style="10" customWidth="1"/>
    <col min="11311" max="11311" width="27.7109375" style="10" customWidth="1"/>
    <col min="11312" max="11315" width="5.7109375" style="10" customWidth="1"/>
    <col min="11316" max="11316" width="8.7109375" style="10" customWidth="1"/>
    <col min="11317" max="11317" width="27.7109375" style="10" customWidth="1"/>
    <col min="11318" max="11321" width="5.7109375" style="10" customWidth="1"/>
    <col min="11322" max="11322" width="8.7109375" style="10" customWidth="1"/>
    <col min="11323" max="11323" width="27.7109375" style="10" customWidth="1"/>
    <col min="11324" max="11328" width="5.7109375" style="10" customWidth="1"/>
    <col min="11329" max="11329" width="27.7109375" style="10" customWidth="1"/>
    <col min="11330" max="11334" width="5.7109375" style="10" customWidth="1"/>
    <col min="11335" max="11520" width="11.42578125" style="10"/>
    <col min="11521" max="11521" width="5.7109375" style="10" customWidth="1"/>
    <col min="11522" max="11530" width="0" style="10" hidden="1" customWidth="1"/>
    <col min="11531" max="11531" width="22.7109375" style="10" customWidth="1"/>
    <col min="11532" max="11532" width="5.7109375" style="10" customWidth="1"/>
    <col min="11533" max="11533" width="1.7109375" style="10" customWidth="1"/>
    <col min="11534" max="11535" width="5.7109375" style="10" customWidth="1"/>
    <col min="11536" max="11536" width="1.7109375" style="10" customWidth="1"/>
    <col min="11537" max="11538" width="5.7109375" style="10" customWidth="1"/>
    <col min="11539" max="11539" width="1.7109375" style="10" customWidth="1"/>
    <col min="11540" max="11541" width="5.7109375" style="10" customWidth="1"/>
    <col min="11542" max="11542" width="1.7109375" style="10" customWidth="1"/>
    <col min="11543" max="11544" width="5.7109375" style="10" customWidth="1"/>
    <col min="11545" max="11545" width="1.7109375" style="10" customWidth="1"/>
    <col min="11546" max="11547" width="5.7109375" style="10" customWidth="1"/>
    <col min="11548" max="11548" width="1.7109375" style="10" customWidth="1"/>
    <col min="11549" max="11550" width="5.7109375" style="10" customWidth="1"/>
    <col min="11551" max="11551" width="1.7109375" style="10" customWidth="1"/>
    <col min="11552" max="11553" width="5.7109375" style="10" customWidth="1"/>
    <col min="11554" max="11554" width="1.7109375" style="10" customWidth="1"/>
    <col min="11555" max="11555" width="5.7109375" style="10" customWidth="1"/>
    <col min="11556" max="11556" width="7.28515625" style="10" customWidth="1"/>
    <col min="11557" max="11557" width="1.7109375" style="10" customWidth="1"/>
    <col min="11558" max="11558" width="6.7109375" style="10" customWidth="1"/>
    <col min="11559" max="11559" width="5.7109375" style="10" customWidth="1"/>
    <col min="11560" max="11560" width="1.7109375" style="10" customWidth="1"/>
    <col min="11561" max="11562" width="5.7109375" style="10" customWidth="1"/>
    <col min="11563" max="11563" width="1.7109375" style="10" customWidth="1"/>
    <col min="11564" max="11564" width="5.7109375" style="10" customWidth="1"/>
    <col min="11565" max="11565" width="7.7109375" style="10" customWidth="1"/>
    <col min="11566" max="11566" width="10.85546875" style="10" customWidth="1"/>
    <col min="11567" max="11567" width="27.7109375" style="10" customWidth="1"/>
    <col min="11568" max="11571" width="5.7109375" style="10" customWidth="1"/>
    <col min="11572" max="11572" width="8.7109375" style="10" customWidth="1"/>
    <col min="11573" max="11573" width="27.7109375" style="10" customWidth="1"/>
    <col min="11574" max="11577" width="5.7109375" style="10" customWidth="1"/>
    <col min="11578" max="11578" width="8.7109375" style="10" customWidth="1"/>
    <col min="11579" max="11579" width="27.7109375" style="10" customWidth="1"/>
    <col min="11580" max="11584" width="5.7109375" style="10" customWidth="1"/>
    <col min="11585" max="11585" width="27.7109375" style="10" customWidth="1"/>
    <col min="11586" max="11590" width="5.7109375" style="10" customWidth="1"/>
    <col min="11591" max="11776" width="11.42578125" style="10"/>
    <col min="11777" max="11777" width="5.7109375" style="10" customWidth="1"/>
    <col min="11778" max="11786" width="0" style="10" hidden="1" customWidth="1"/>
    <col min="11787" max="11787" width="22.7109375" style="10" customWidth="1"/>
    <col min="11788" max="11788" width="5.7109375" style="10" customWidth="1"/>
    <col min="11789" max="11789" width="1.7109375" style="10" customWidth="1"/>
    <col min="11790" max="11791" width="5.7109375" style="10" customWidth="1"/>
    <col min="11792" max="11792" width="1.7109375" style="10" customWidth="1"/>
    <col min="11793" max="11794" width="5.7109375" style="10" customWidth="1"/>
    <col min="11795" max="11795" width="1.7109375" style="10" customWidth="1"/>
    <col min="11796" max="11797" width="5.7109375" style="10" customWidth="1"/>
    <col min="11798" max="11798" width="1.7109375" style="10" customWidth="1"/>
    <col min="11799" max="11800" width="5.7109375" style="10" customWidth="1"/>
    <col min="11801" max="11801" width="1.7109375" style="10" customWidth="1"/>
    <col min="11802" max="11803" width="5.7109375" style="10" customWidth="1"/>
    <col min="11804" max="11804" width="1.7109375" style="10" customWidth="1"/>
    <col min="11805" max="11806" width="5.7109375" style="10" customWidth="1"/>
    <col min="11807" max="11807" width="1.7109375" style="10" customWidth="1"/>
    <col min="11808" max="11809" width="5.7109375" style="10" customWidth="1"/>
    <col min="11810" max="11810" width="1.7109375" style="10" customWidth="1"/>
    <col min="11811" max="11811" width="5.7109375" style="10" customWidth="1"/>
    <col min="11812" max="11812" width="7.28515625" style="10" customWidth="1"/>
    <col min="11813" max="11813" width="1.7109375" style="10" customWidth="1"/>
    <col min="11814" max="11814" width="6.7109375" style="10" customWidth="1"/>
    <col min="11815" max="11815" width="5.7109375" style="10" customWidth="1"/>
    <col min="11816" max="11816" width="1.7109375" style="10" customWidth="1"/>
    <col min="11817" max="11818" width="5.7109375" style="10" customWidth="1"/>
    <col min="11819" max="11819" width="1.7109375" style="10" customWidth="1"/>
    <col min="11820" max="11820" width="5.7109375" style="10" customWidth="1"/>
    <col min="11821" max="11821" width="7.7109375" style="10" customWidth="1"/>
    <col min="11822" max="11822" width="10.85546875" style="10" customWidth="1"/>
    <col min="11823" max="11823" width="27.7109375" style="10" customWidth="1"/>
    <col min="11824" max="11827" width="5.7109375" style="10" customWidth="1"/>
    <col min="11828" max="11828" width="8.7109375" style="10" customWidth="1"/>
    <col min="11829" max="11829" width="27.7109375" style="10" customWidth="1"/>
    <col min="11830" max="11833" width="5.7109375" style="10" customWidth="1"/>
    <col min="11834" max="11834" width="8.7109375" style="10" customWidth="1"/>
    <col min="11835" max="11835" width="27.7109375" style="10" customWidth="1"/>
    <col min="11836" max="11840" width="5.7109375" style="10" customWidth="1"/>
    <col min="11841" max="11841" width="27.7109375" style="10" customWidth="1"/>
    <col min="11842" max="11846" width="5.7109375" style="10" customWidth="1"/>
    <col min="11847" max="12032" width="11.42578125" style="10"/>
    <col min="12033" max="12033" width="5.7109375" style="10" customWidth="1"/>
    <col min="12034" max="12042" width="0" style="10" hidden="1" customWidth="1"/>
    <col min="12043" max="12043" width="22.7109375" style="10" customWidth="1"/>
    <col min="12044" max="12044" width="5.7109375" style="10" customWidth="1"/>
    <col min="12045" max="12045" width="1.7109375" style="10" customWidth="1"/>
    <col min="12046" max="12047" width="5.7109375" style="10" customWidth="1"/>
    <col min="12048" max="12048" width="1.7109375" style="10" customWidth="1"/>
    <col min="12049" max="12050" width="5.7109375" style="10" customWidth="1"/>
    <col min="12051" max="12051" width="1.7109375" style="10" customWidth="1"/>
    <col min="12052" max="12053" width="5.7109375" style="10" customWidth="1"/>
    <col min="12054" max="12054" width="1.7109375" style="10" customWidth="1"/>
    <col min="12055" max="12056" width="5.7109375" style="10" customWidth="1"/>
    <col min="12057" max="12057" width="1.7109375" style="10" customWidth="1"/>
    <col min="12058" max="12059" width="5.7109375" style="10" customWidth="1"/>
    <col min="12060" max="12060" width="1.7109375" style="10" customWidth="1"/>
    <col min="12061" max="12062" width="5.7109375" style="10" customWidth="1"/>
    <col min="12063" max="12063" width="1.7109375" style="10" customWidth="1"/>
    <col min="12064" max="12065" width="5.7109375" style="10" customWidth="1"/>
    <col min="12066" max="12066" width="1.7109375" style="10" customWidth="1"/>
    <col min="12067" max="12067" width="5.7109375" style="10" customWidth="1"/>
    <col min="12068" max="12068" width="7.28515625" style="10" customWidth="1"/>
    <col min="12069" max="12069" width="1.7109375" style="10" customWidth="1"/>
    <col min="12070" max="12070" width="6.7109375" style="10" customWidth="1"/>
    <col min="12071" max="12071" width="5.7109375" style="10" customWidth="1"/>
    <col min="12072" max="12072" width="1.7109375" style="10" customWidth="1"/>
    <col min="12073" max="12074" width="5.7109375" style="10" customWidth="1"/>
    <col min="12075" max="12075" width="1.7109375" style="10" customWidth="1"/>
    <col min="12076" max="12076" width="5.7109375" style="10" customWidth="1"/>
    <col min="12077" max="12077" width="7.7109375" style="10" customWidth="1"/>
    <col min="12078" max="12078" width="10.85546875" style="10" customWidth="1"/>
    <col min="12079" max="12079" width="27.7109375" style="10" customWidth="1"/>
    <col min="12080" max="12083" width="5.7109375" style="10" customWidth="1"/>
    <col min="12084" max="12084" width="8.7109375" style="10" customWidth="1"/>
    <col min="12085" max="12085" width="27.7109375" style="10" customWidth="1"/>
    <col min="12086" max="12089" width="5.7109375" style="10" customWidth="1"/>
    <col min="12090" max="12090" width="8.7109375" style="10" customWidth="1"/>
    <col min="12091" max="12091" width="27.7109375" style="10" customWidth="1"/>
    <col min="12092" max="12096" width="5.7109375" style="10" customWidth="1"/>
    <col min="12097" max="12097" width="27.7109375" style="10" customWidth="1"/>
    <col min="12098" max="12102" width="5.7109375" style="10" customWidth="1"/>
    <col min="12103" max="12288" width="11.42578125" style="10"/>
    <col min="12289" max="12289" width="5.7109375" style="10" customWidth="1"/>
    <col min="12290" max="12298" width="0" style="10" hidden="1" customWidth="1"/>
    <col min="12299" max="12299" width="22.7109375" style="10" customWidth="1"/>
    <col min="12300" max="12300" width="5.7109375" style="10" customWidth="1"/>
    <col min="12301" max="12301" width="1.7109375" style="10" customWidth="1"/>
    <col min="12302" max="12303" width="5.7109375" style="10" customWidth="1"/>
    <col min="12304" max="12304" width="1.7109375" style="10" customWidth="1"/>
    <col min="12305" max="12306" width="5.7109375" style="10" customWidth="1"/>
    <col min="12307" max="12307" width="1.7109375" style="10" customWidth="1"/>
    <col min="12308" max="12309" width="5.7109375" style="10" customWidth="1"/>
    <col min="12310" max="12310" width="1.7109375" style="10" customWidth="1"/>
    <col min="12311" max="12312" width="5.7109375" style="10" customWidth="1"/>
    <col min="12313" max="12313" width="1.7109375" style="10" customWidth="1"/>
    <col min="12314" max="12315" width="5.7109375" style="10" customWidth="1"/>
    <col min="12316" max="12316" width="1.7109375" style="10" customWidth="1"/>
    <col min="12317" max="12318" width="5.7109375" style="10" customWidth="1"/>
    <col min="12319" max="12319" width="1.7109375" style="10" customWidth="1"/>
    <col min="12320" max="12321" width="5.7109375" style="10" customWidth="1"/>
    <col min="12322" max="12322" width="1.7109375" style="10" customWidth="1"/>
    <col min="12323" max="12323" width="5.7109375" style="10" customWidth="1"/>
    <col min="12324" max="12324" width="7.28515625" style="10" customWidth="1"/>
    <col min="12325" max="12325" width="1.7109375" style="10" customWidth="1"/>
    <col min="12326" max="12326" width="6.7109375" style="10" customWidth="1"/>
    <col min="12327" max="12327" width="5.7109375" style="10" customWidth="1"/>
    <col min="12328" max="12328" width="1.7109375" style="10" customWidth="1"/>
    <col min="12329" max="12330" width="5.7109375" style="10" customWidth="1"/>
    <col min="12331" max="12331" width="1.7109375" style="10" customWidth="1"/>
    <col min="12332" max="12332" width="5.7109375" style="10" customWidth="1"/>
    <col min="12333" max="12333" width="7.7109375" style="10" customWidth="1"/>
    <col min="12334" max="12334" width="10.85546875" style="10" customWidth="1"/>
    <col min="12335" max="12335" width="27.7109375" style="10" customWidth="1"/>
    <col min="12336" max="12339" width="5.7109375" style="10" customWidth="1"/>
    <col min="12340" max="12340" width="8.7109375" style="10" customWidth="1"/>
    <col min="12341" max="12341" width="27.7109375" style="10" customWidth="1"/>
    <col min="12342" max="12345" width="5.7109375" style="10" customWidth="1"/>
    <col min="12346" max="12346" width="8.7109375" style="10" customWidth="1"/>
    <col min="12347" max="12347" width="27.7109375" style="10" customWidth="1"/>
    <col min="12348" max="12352" width="5.7109375" style="10" customWidth="1"/>
    <col min="12353" max="12353" width="27.7109375" style="10" customWidth="1"/>
    <col min="12354" max="12358" width="5.7109375" style="10" customWidth="1"/>
    <col min="12359" max="12544" width="11.42578125" style="10"/>
    <col min="12545" max="12545" width="5.7109375" style="10" customWidth="1"/>
    <col min="12546" max="12554" width="0" style="10" hidden="1" customWidth="1"/>
    <col min="12555" max="12555" width="22.7109375" style="10" customWidth="1"/>
    <col min="12556" max="12556" width="5.7109375" style="10" customWidth="1"/>
    <col min="12557" max="12557" width="1.7109375" style="10" customWidth="1"/>
    <col min="12558" max="12559" width="5.7109375" style="10" customWidth="1"/>
    <col min="12560" max="12560" width="1.7109375" style="10" customWidth="1"/>
    <col min="12561" max="12562" width="5.7109375" style="10" customWidth="1"/>
    <col min="12563" max="12563" width="1.7109375" style="10" customWidth="1"/>
    <col min="12564" max="12565" width="5.7109375" style="10" customWidth="1"/>
    <col min="12566" max="12566" width="1.7109375" style="10" customWidth="1"/>
    <col min="12567" max="12568" width="5.7109375" style="10" customWidth="1"/>
    <col min="12569" max="12569" width="1.7109375" style="10" customWidth="1"/>
    <col min="12570" max="12571" width="5.7109375" style="10" customWidth="1"/>
    <col min="12572" max="12572" width="1.7109375" style="10" customWidth="1"/>
    <col min="12573" max="12574" width="5.7109375" style="10" customWidth="1"/>
    <col min="12575" max="12575" width="1.7109375" style="10" customWidth="1"/>
    <col min="12576" max="12577" width="5.7109375" style="10" customWidth="1"/>
    <col min="12578" max="12578" width="1.7109375" style="10" customWidth="1"/>
    <col min="12579" max="12579" width="5.7109375" style="10" customWidth="1"/>
    <col min="12580" max="12580" width="7.28515625" style="10" customWidth="1"/>
    <col min="12581" max="12581" width="1.7109375" style="10" customWidth="1"/>
    <col min="12582" max="12582" width="6.7109375" style="10" customWidth="1"/>
    <col min="12583" max="12583" width="5.7109375" style="10" customWidth="1"/>
    <col min="12584" max="12584" width="1.7109375" style="10" customWidth="1"/>
    <col min="12585" max="12586" width="5.7109375" style="10" customWidth="1"/>
    <col min="12587" max="12587" width="1.7109375" style="10" customWidth="1"/>
    <col min="12588" max="12588" width="5.7109375" style="10" customWidth="1"/>
    <col min="12589" max="12589" width="7.7109375" style="10" customWidth="1"/>
    <col min="12590" max="12590" width="10.85546875" style="10" customWidth="1"/>
    <col min="12591" max="12591" width="27.7109375" style="10" customWidth="1"/>
    <col min="12592" max="12595" width="5.7109375" style="10" customWidth="1"/>
    <col min="12596" max="12596" width="8.7109375" style="10" customWidth="1"/>
    <col min="12597" max="12597" width="27.7109375" style="10" customWidth="1"/>
    <col min="12598" max="12601" width="5.7109375" style="10" customWidth="1"/>
    <col min="12602" max="12602" width="8.7109375" style="10" customWidth="1"/>
    <col min="12603" max="12603" width="27.7109375" style="10" customWidth="1"/>
    <col min="12604" max="12608" width="5.7109375" style="10" customWidth="1"/>
    <col min="12609" max="12609" width="27.7109375" style="10" customWidth="1"/>
    <col min="12610" max="12614" width="5.7109375" style="10" customWidth="1"/>
    <col min="12615" max="12800" width="11.42578125" style="10"/>
    <col min="12801" max="12801" width="5.7109375" style="10" customWidth="1"/>
    <col min="12802" max="12810" width="0" style="10" hidden="1" customWidth="1"/>
    <col min="12811" max="12811" width="22.7109375" style="10" customWidth="1"/>
    <col min="12812" max="12812" width="5.7109375" style="10" customWidth="1"/>
    <col min="12813" max="12813" width="1.7109375" style="10" customWidth="1"/>
    <col min="12814" max="12815" width="5.7109375" style="10" customWidth="1"/>
    <col min="12816" max="12816" width="1.7109375" style="10" customWidth="1"/>
    <col min="12817" max="12818" width="5.7109375" style="10" customWidth="1"/>
    <col min="12819" max="12819" width="1.7109375" style="10" customWidth="1"/>
    <col min="12820" max="12821" width="5.7109375" style="10" customWidth="1"/>
    <col min="12822" max="12822" width="1.7109375" style="10" customWidth="1"/>
    <col min="12823" max="12824" width="5.7109375" style="10" customWidth="1"/>
    <col min="12825" max="12825" width="1.7109375" style="10" customWidth="1"/>
    <col min="12826" max="12827" width="5.7109375" style="10" customWidth="1"/>
    <col min="12828" max="12828" width="1.7109375" style="10" customWidth="1"/>
    <col min="12829" max="12830" width="5.7109375" style="10" customWidth="1"/>
    <col min="12831" max="12831" width="1.7109375" style="10" customWidth="1"/>
    <col min="12832" max="12833" width="5.7109375" style="10" customWidth="1"/>
    <col min="12834" max="12834" width="1.7109375" style="10" customWidth="1"/>
    <col min="12835" max="12835" width="5.7109375" style="10" customWidth="1"/>
    <col min="12836" max="12836" width="7.28515625" style="10" customWidth="1"/>
    <col min="12837" max="12837" width="1.7109375" style="10" customWidth="1"/>
    <col min="12838" max="12838" width="6.7109375" style="10" customWidth="1"/>
    <col min="12839" max="12839" width="5.7109375" style="10" customWidth="1"/>
    <col min="12840" max="12840" width="1.7109375" style="10" customWidth="1"/>
    <col min="12841" max="12842" width="5.7109375" style="10" customWidth="1"/>
    <col min="12843" max="12843" width="1.7109375" style="10" customWidth="1"/>
    <col min="12844" max="12844" width="5.7109375" style="10" customWidth="1"/>
    <col min="12845" max="12845" width="7.7109375" style="10" customWidth="1"/>
    <col min="12846" max="12846" width="10.85546875" style="10" customWidth="1"/>
    <col min="12847" max="12847" width="27.7109375" style="10" customWidth="1"/>
    <col min="12848" max="12851" width="5.7109375" style="10" customWidth="1"/>
    <col min="12852" max="12852" width="8.7109375" style="10" customWidth="1"/>
    <col min="12853" max="12853" width="27.7109375" style="10" customWidth="1"/>
    <col min="12854" max="12857" width="5.7109375" style="10" customWidth="1"/>
    <col min="12858" max="12858" width="8.7109375" style="10" customWidth="1"/>
    <col min="12859" max="12859" width="27.7109375" style="10" customWidth="1"/>
    <col min="12860" max="12864" width="5.7109375" style="10" customWidth="1"/>
    <col min="12865" max="12865" width="27.7109375" style="10" customWidth="1"/>
    <col min="12866" max="12870" width="5.7109375" style="10" customWidth="1"/>
    <col min="12871" max="13056" width="11.42578125" style="10"/>
    <col min="13057" max="13057" width="5.7109375" style="10" customWidth="1"/>
    <col min="13058" max="13066" width="0" style="10" hidden="1" customWidth="1"/>
    <col min="13067" max="13067" width="22.7109375" style="10" customWidth="1"/>
    <col min="13068" max="13068" width="5.7109375" style="10" customWidth="1"/>
    <col min="13069" max="13069" width="1.7109375" style="10" customWidth="1"/>
    <col min="13070" max="13071" width="5.7109375" style="10" customWidth="1"/>
    <col min="13072" max="13072" width="1.7109375" style="10" customWidth="1"/>
    <col min="13073" max="13074" width="5.7109375" style="10" customWidth="1"/>
    <col min="13075" max="13075" width="1.7109375" style="10" customWidth="1"/>
    <col min="13076" max="13077" width="5.7109375" style="10" customWidth="1"/>
    <col min="13078" max="13078" width="1.7109375" style="10" customWidth="1"/>
    <col min="13079" max="13080" width="5.7109375" style="10" customWidth="1"/>
    <col min="13081" max="13081" width="1.7109375" style="10" customWidth="1"/>
    <col min="13082" max="13083" width="5.7109375" style="10" customWidth="1"/>
    <col min="13084" max="13084" width="1.7109375" style="10" customWidth="1"/>
    <col min="13085" max="13086" width="5.7109375" style="10" customWidth="1"/>
    <col min="13087" max="13087" width="1.7109375" style="10" customWidth="1"/>
    <col min="13088" max="13089" width="5.7109375" style="10" customWidth="1"/>
    <col min="13090" max="13090" width="1.7109375" style="10" customWidth="1"/>
    <col min="13091" max="13091" width="5.7109375" style="10" customWidth="1"/>
    <col min="13092" max="13092" width="7.28515625" style="10" customWidth="1"/>
    <col min="13093" max="13093" width="1.7109375" style="10" customWidth="1"/>
    <col min="13094" max="13094" width="6.7109375" style="10" customWidth="1"/>
    <col min="13095" max="13095" width="5.7109375" style="10" customWidth="1"/>
    <col min="13096" max="13096" width="1.7109375" style="10" customWidth="1"/>
    <col min="13097" max="13098" width="5.7109375" style="10" customWidth="1"/>
    <col min="13099" max="13099" width="1.7109375" style="10" customWidth="1"/>
    <col min="13100" max="13100" width="5.7109375" style="10" customWidth="1"/>
    <col min="13101" max="13101" width="7.7109375" style="10" customWidth="1"/>
    <col min="13102" max="13102" width="10.85546875" style="10" customWidth="1"/>
    <col min="13103" max="13103" width="27.7109375" style="10" customWidth="1"/>
    <col min="13104" max="13107" width="5.7109375" style="10" customWidth="1"/>
    <col min="13108" max="13108" width="8.7109375" style="10" customWidth="1"/>
    <col min="13109" max="13109" width="27.7109375" style="10" customWidth="1"/>
    <col min="13110" max="13113" width="5.7109375" style="10" customWidth="1"/>
    <col min="13114" max="13114" width="8.7109375" style="10" customWidth="1"/>
    <col min="13115" max="13115" width="27.7109375" style="10" customWidth="1"/>
    <col min="13116" max="13120" width="5.7109375" style="10" customWidth="1"/>
    <col min="13121" max="13121" width="27.7109375" style="10" customWidth="1"/>
    <col min="13122" max="13126" width="5.7109375" style="10" customWidth="1"/>
    <col min="13127" max="13312" width="11.42578125" style="10"/>
    <col min="13313" max="13313" width="5.7109375" style="10" customWidth="1"/>
    <col min="13314" max="13322" width="0" style="10" hidden="1" customWidth="1"/>
    <col min="13323" max="13323" width="22.7109375" style="10" customWidth="1"/>
    <col min="13324" max="13324" width="5.7109375" style="10" customWidth="1"/>
    <col min="13325" max="13325" width="1.7109375" style="10" customWidth="1"/>
    <col min="13326" max="13327" width="5.7109375" style="10" customWidth="1"/>
    <col min="13328" max="13328" width="1.7109375" style="10" customWidth="1"/>
    <col min="13329" max="13330" width="5.7109375" style="10" customWidth="1"/>
    <col min="13331" max="13331" width="1.7109375" style="10" customWidth="1"/>
    <col min="13332" max="13333" width="5.7109375" style="10" customWidth="1"/>
    <col min="13334" max="13334" width="1.7109375" style="10" customWidth="1"/>
    <col min="13335" max="13336" width="5.7109375" style="10" customWidth="1"/>
    <col min="13337" max="13337" width="1.7109375" style="10" customWidth="1"/>
    <col min="13338" max="13339" width="5.7109375" style="10" customWidth="1"/>
    <col min="13340" max="13340" width="1.7109375" style="10" customWidth="1"/>
    <col min="13341" max="13342" width="5.7109375" style="10" customWidth="1"/>
    <col min="13343" max="13343" width="1.7109375" style="10" customWidth="1"/>
    <col min="13344" max="13345" width="5.7109375" style="10" customWidth="1"/>
    <col min="13346" max="13346" width="1.7109375" style="10" customWidth="1"/>
    <col min="13347" max="13347" width="5.7109375" style="10" customWidth="1"/>
    <col min="13348" max="13348" width="7.28515625" style="10" customWidth="1"/>
    <col min="13349" max="13349" width="1.7109375" style="10" customWidth="1"/>
    <col min="13350" max="13350" width="6.7109375" style="10" customWidth="1"/>
    <col min="13351" max="13351" width="5.7109375" style="10" customWidth="1"/>
    <col min="13352" max="13352" width="1.7109375" style="10" customWidth="1"/>
    <col min="13353" max="13354" width="5.7109375" style="10" customWidth="1"/>
    <col min="13355" max="13355" width="1.7109375" style="10" customWidth="1"/>
    <col min="13356" max="13356" width="5.7109375" style="10" customWidth="1"/>
    <col min="13357" max="13357" width="7.7109375" style="10" customWidth="1"/>
    <col min="13358" max="13358" width="10.85546875" style="10" customWidth="1"/>
    <col min="13359" max="13359" width="27.7109375" style="10" customWidth="1"/>
    <col min="13360" max="13363" width="5.7109375" style="10" customWidth="1"/>
    <col min="13364" max="13364" width="8.7109375" style="10" customWidth="1"/>
    <col min="13365" max="13365" width="27.7109375" style="10" customWidth="1"/>
    <col min="13366" max="13369" width="5.7109375" style="10" customWidth="1"/>
    <col min="13370" max="13370" width="8.7109375" style="10" customWidth="1"/>
    <col min="13371" max="13371" width="27.7109375" style="10" customWidth="1"/>
    <col min="13372" max="13376" width="5.7109375" style="10" customWidth="1"/>
    <col min="13377" max="13377" width="27.7109375" style="10" customWidth="1"/>
    <col min="13378" max="13382" width="5.7109375" style="10" customWidth="1"/>
    <col min="13383" max="13568" width="11.42578125" style="10"/>
    <col min="13569" max="13569" width="5.7109375" style="10" customWidth="1"/>
    <col min="13570" max="13578" width="0" style="10" hidden="1" customWidth="1"/>
    <col min="13579" max="13579" width="22.7109375" style="10" customWidth="1"/>
    <col min="13580" max="13580" width="5.7109375" style="10" customWidth="1"/>
    <col min="13581" max="13581" width="1.7109375" style="10" customWidth="1"/>
    <col min="13582" max="13583" width="5.7109375" style="10" customWidth="1"/>
    <col min="13584" max="13584" width="1.7109375" style="10" customWidth="1"/>
    <col min="13585" max="13586" width="5.7109375" style="10" customWidth="1"/>
    <col min="13587" max="13587" width="1.7109375" style="10" customWidth="1"/>
    <col min="13588" max="13589" width="5.7109375" style="10" customWidth="1"/>
    <col min="13590" max="13590" width="1.7109375" style="10" customWidth="1"/>
    <col min="13591" max="13592" width="5.7109375" style="10" customWidth="1"/>
    <col min="13593" max="13593" width="1.7109375" style="10" customWidth="1"/>
    <col min="13594" max="13595" width="5.7109375" style="10" customWidth="1"/>
    <col min="13596" max="13596" width="1.7109375" style="10" customWidth="1"/>
    <col min="13597" max="13598" width="5.7109375" style="10" customWidth="1"/>
    <col min="13599" max="13599" width="1.7109375" style="10" customWidth="1"/>
    <col min="13600" max="13601" width="5.7109375" style="10" customWidth="1"/>
    <col min="13602" max="13602" width="1.7109375" style="10" customWidth="1"/>
    <col min="13603" max="13603" width="5.7109375" style="10" customWidth="1"/>
    <col min="13604" max="13604" width="7.28515625" style="10" customWidth="1"/>
    <col min="13605" max="13605" width="1.7109375" style="10" customWidth="1"/>
    <col min="13606" max="13606" width="6.7109375" style="10" customWidth="1"/>
    <col min="13607" max="13607" width="5.7109375" style="10" customWidth="1"/>
    <col min="13608" max="13608" width="1.7109375" style="10" customWidth="1"/>
    <col min="13609" max="13610" width="5.7109375" style="10" customWidth="1"/>
    <col min="13611" max="13611" width="1.7109375" style="10" customWidth="1"/>
    <col min="13612" max="13612" width="5.7109375" style="10" customWidth="1"/>
    <col min="13613" max="13613" width="7.7109375" style="10" customWidth="1"/>
    <col min="13614" max="13614" width="10.85546875" style="10" customWidth="1"/>
    <col min="13615" max="13615" width="27.7109375" style="10" customWidth="1"/>
    <col min="13616" max="13619" width="5.7109375" style="10" customWidth="1"/>
    <col min="13620" max="13620" width="8.7109375" style="10" customWidth="1"/>
    <col min="13621" max="13621" width="27.7109375" style="10" customWidth="1"/>
    <col min="13622" max="13625" width="5.7109375" style="10" customWidth="1"/>
    <col min="13626" max="13626" width="8.7109375" style="10" customWidth="1"/>
    <col min="13627" max="13627" width="27.7109375" style="10" customWidth="1"/>
    <col min="13628" max="13632" width="5.7109375" style="10" customWidth="1"/>
    <col min="13633" max="13633" width="27.7109375" style="10" customWidth="1"/>
    <col min="13634" max="13638" width="5.7109375" style="10" customWidth="1"/>
    <col min="13639" max="13824" width="11.42578125" style="10"/>
    <col min="13825" max="13825" width="5.7109375" style="10" customWidth="1"/>
    <col min="13826" max="13834" width="0" style="10" hidden="1" customWidth="1"/>
    <col min="13835" max="13835" width="22.7109375" style="10" customWidth="1"/>
    <col min="13836" max="13836" width="5.7109375" style="10" customWidth="1"/>
    <col min="13837" max="13837" width="1.7109375" style="10" customWidth="1"/>
    <col min="13838" max="13839" width="5.7109375" style="10" customWidth="1"/>
    <col min="13840" max="13840" width="1.7109375" style="10" customWidth="1"/>
    <col min="13841" max="13842" width="5.7109375" style="10" customWidth="1"/>
    <col min="13843" max="13843" width="1.7109375" style="10" customWidth="1"/>
    <col min="13844" max="13845" width="5.7109375" style="10" customWidth="1"/>
    <col min="13846" max="13846" width="1.7109375" style="10" customWidth="1"/>
    <col min="13847" max="13848" width="5.7109375" style="10" customWidth="1"/>
    <col min="13849" max="13849" width="1.7109375" style="10" customWidth="1"/>
    <col min="13850" max="13851" width="5.7109375" style="10" customWidth="1"/>
    <col min="13852" max="13852" width="1.7109375" style="10" customWidth="1"/>
    <col min="13853" max="13854" width="5.7109375" style="10" customWidth="1"/>
    <col min="13855" max="13855" width="1.7109375" style="10" customWidth="1"/>
    <col min="13856" max="13857" width="5.7109375" style="10" customWidth="1"/>
    <col min="13858" max="13858" width="1.7109375" style="10" customWidth="1"/>
    <col min="13859" max="13859" width="5.7109375" style="10" customWidth="1"/>
    <col min="13860" max="13860" width="7.28515625" style="10" customWidth="1"/>
    <col min="13861" max="13861" width="1.7109375" style="10" customWidth="1"/>
    <col min="13862" max="13862" width="6.7109375" style="10" customWidth="1"/>
    <col min="13863" max="13863" width="5.7109375" style="10" customWidth="1"/>
    <col min="13864" max="13864" width="1.7109375" style="10" customWidth="1"/>
    <col min="13865" max="13866" width="5.7109375" style="10" customWidth="1"/>
    <col min="13867" max="13867" width="1.7109375" style="10" customWidth="1"/>
    <col min="13868" max="13868" width="5.7109375" style="10" customWidth="1"/>
    <col min="13869" max="13869" width="7.7109375" style="10" customWidth="1"/>
    <col min="13870" max="13870" width="10.85546875" style="10" customWidth="1"/>
    <col min="13871" max="13871" width="27.7109375" style="10" customWidth="1"/>
    <col min="13872" max="13875" width="5.7109375" style="10" customWidth="1"/>
    <col min="13876" max="13876" width="8.7109375" style="10" customWidth="1"/>
    <col min="13877" max="13877" width="27.7109375" style="10" customWidth="1"/>
    <col min="13878" max="13881" width="5.7109375" style="10" customWidth="1"/>
    <col min="13882" max="13882" width="8.7109375" style="10" customWidth="1"/>
    <col min="13883" max="13883" width="27.7109375" style="10" customWidth="1"/>
    <col min="13884" max="13888" width="5.7109375" style="10" customWidth="1"/>
    <col min="13889" max="13889" width="27.7109375" style="10" customWidth="1"/>
    <col min="13890" max="13894" width="5.7109375" style="10" customWidth="1"/>
    <col min="13895" max="14080" width="11.42578125" style="10"/>
    <col min="14081" max="14081" width="5.7109375" style="10" customWidth="1"/>
    <col min="14082" max="14090" width="0" style="10" hidden="1" customWidth="1"/>
    <col min="14091" max="14091" width="22.7109375" style="10" customWidth="1"/>
    <col min="14092" max="14092" width="5.7109375" style="10" customWidth="1"/>
    <col min="14093" max="14093" width="1.7109375" style="10" customWidth="1"/>
    <col min="14094" max="14095" width="5.7109375" style="10" customWidth="1"/>
    <col min="14096" max="14096" width="1.7109375" style="10" customWidth="1"/>
    <col min="14097" max="14098" width="5.7109375" style="10" customWidth="1"/>
    <col min="14099" max="14099" width="1.7109375" style="10" customWidth="1"/>
    <col min="14100" max="14101" width="5.7109375" style="10" customWidth="1"/>
    <col min="14102" max="14102" width="1.7109375" style="10" customWidth="1"/>
    <col min="14103" max="14104" width="5.7109375" style="10" customWidth="1"/>
    <col min="14105" max="14105" width="1.7109375" style="10" customWidth="1"/>
    <col min="14106" max="14107" width="5.7109375" style="10" customWidth="1"/>
    <col min="14108" max="14108" width="1.7109375" style="10" customWidth="1"/>
    <col min="14109" max="14110" width="5.7109375" style="10" customWidth="1"/>
    <col min="14111" max="14111" width="1.7109375" style="10" customWidth="1"/>
    <col min="14112" max="14113" width="5.7109375" style="10" customWidth="1"/>
    <col min="14114" max="14114" width="1.7109375" style="10" customWidth="1"/>
    <col min="14115" max="14115" width="5.7109375" style="10" customWidth="1"/>
    <col min="14116" max="14116" width="7.28515625" style="10" customWidth="1"/>
    <col min="14117" max="14117" width="1.7109375" style="10" customWidth="1"/>
    <col min="14118" max="14118" width="6.7109375" style="10" customWidth="1"/>
    <col min="14119" max="14119" width="5.7109375" style="10" customWidth="1"/>
    <col min="14120" max="14120" width="1.7109375" style="10" customWidth="1"/>
    <col min="14121" max="14122" width="5.7109375" style="10" customWidth="1"/>
    <col min="14123" max="14123" width="1.7109375" style="10" customWidth="1"/>
    <col min="14124" max="14124" width="5.7109375" style="10" customWidth="1"/>
    <col min="14125" max="14125" width="7.7109375" style="10" customWidth="1"/>
    <col min="14126" max="14126" width="10.85546875" style="10" customWidth="1"/>
    <col min="14127" max="14127" width="27.7109375" style="10" customWidth="1"/>
    <col min="14128" max="14131" width="5.7109375" style="10" customWidth="1"/>
    <col min="14132" max="14132" width="8.7109375" style="10" customWidth="1"/>
    <col min="14133" max="14133" width="27.7109375" style="10" customWidth="1"/>
    <col min="14134" max="14137" width="5.7109375" style="10" customWidth="1"/>
    <col min="14138" max="14138" width="8.7109375" style="10" customWidth="1"/>
    <col min="14139" max="14139" width="27.7109375" style="10" customWidth="1"/>
    <col min="14140" max="14144" width="5.7109375" style="10" customWidth="1"/>
    <col min="14145" max="14145" width="27.7109375" style="10" customWidth="1"/>
    <col min="14146" max="14150" width="5.7109375" style="10" customWidth="1"/>
    <col min="14151" max="14336" width="11.42578125" style="10"/>
    <col min="14337" max="14337" width="5.7109375" style="10" customWidth="1"/>
    <col min="14338" max="14346" width="0" style="10" hidden="1" customWidth="1"/>
    <col min="14347" max="14347" width="22.7109375" style="10" customWidth="1"/>
    <col min="14348" max="14348" width="5.7109375" style="10" customWidth="1"/>
    <col min="14349" max="14349" width="1.7109375" style="10" customWidth="1"/>
    <col min="14350" max="14351" width="5.7109375" style="10" customWidth="1"/>
    <col min="14352" max="14352" width="1.7109375" style="10" customWidth="1"/>
    <col min="14353" max="14354" width="5.7109375" style="10" customWidth="1"/>
    <col min="14355" max="14355" width="1.7109375" style="10" customWidth="1"/>
    <col min="14356" max="14357" width="5.7109375" style="10" customWidth="1"/>
    <col min="14358" max="14358" width="1.7109375" style="10" customWidth="1"/>
    <col min="14359" max="14360" width="5.7109375" style="10" customWidth="1"/>
    <col min="14361" max="14361" width="1.7109375" style="10" customWidth="1"/>
    <col min="14362" max="14363" width="5.7109375" style="10" customWidth="1"/>
    <col min="14364" max="14364" width="1.7109375" style="10" customWidth="1"/>
    <col min="14365" max="14366" width="5.7109375" style="10" customWidth="1"/>
    <col min="14367" max="14367" width="1.7109375" style="10" customWidth="1"/>
    <col min="14368" max="14369" width="5.7109375" style="10" customWidth="1"/>
    <col min="14370" max="14370" width="1.7109375" style="10" customWidth="1"/>
    <col min="14371" max="14371" width="5.7109375" style="10" customWidth="1"/>
    <col min="14372" max="14372" width="7.28515625" style="10" customWidth="1"/>
    <col min="14373" max="14373" width="1.7109375" style="10" customWidth="1"/>
    <col min="14374" max="14374" width="6.7109375" style="10" customWidth="1"/>
    <col min="14375" max="14375" width="5.7109375" style="10" customWidth="1"/>
    <col min="14376" max="14376" width="1.7109375" style="10" customWidth="1"/>
    <col min="14377" max="14378" width="5.7109375" style="10" customWidth="1"/>
    <col min="14379" max="14379" width="1.7109375" style="10" customWidth="1"/>
    <col min="14380" max="14380" width="5.7109375" style="10" customWidth="1"/>
    <col min="14381" max="14381" width="7.7109375" style="10" customWidth="1"/>
    <col min="14382" max="14382" width="10.85546875" style="10" customWidth="1"/>
    <col min="14383" max="14383" width="27.7109375" style="10" customWidth="1"/>
    <col min="14384" max="14387" width="5.7109375" style="10" customWidth="1"/>
    <col min="14388" max="14388" width="8.7109375" style="10" customWidth="1"/>
    <col min="14389" max="14389" width="27.7109375" style="10" customWidth="1"/>
    <col min="14390" max="14393" width="5.7109375" style="10" customWidth="1"/>
    <col min="14394" max="14394" width="8.7109375" style="10" customWidth="1"/>
    <col min="14395" max="14395" width="27.7109375" style="10" customWidth="1"/>
    <col min="14396" max="14400" width="5.7109375" style="10" customWidth="1"/>
    <col min="14401" max="14401" width="27.7109375" style="10" customWidth="1"/>
    <col min="14402" max="14406" width="5.7109375" style="10" customWidth="1"/>
    <col min="14407" max="14592" width="11.42578125" style="10"/>
    <col min="14593" max="14593" width="5.7109375" style="10" customWidth="1"/>
    <col min="14594" max="14602" width="0" style="10" hidden="1" customWidth="1"/>
    <col min="14603" max="14603" width="22.7109375" style="10" customWidth="1"/>
    <col min="14604" max="14604" width="5.7109375" style="10" customWidth="1"/>
    <col min="14605" max="14605" width="1.7109375" style="10" customWidth="1"/>
    <col min="14606" max="14607" width="5.7109375" style="10" customWidth="1"/>
    <col min="14608" max="14608" width="1.7109375" style="10" customWidth="1"/>
    <col min="14609" max="14610" width="5.7109375" style="10" customWidth="1"/>
    <col min="14611" max="14611" width="1.7109375" style="10" customWidth="1"/>
    <col min="14612" max="14613" width="5.7109375" style="10" customWidth="1"/>
    <col min="14614" max="14614" width="1.7109375" style="10" customWidth="1"/>
    <col min="14615" max="14616" width="5.7109375" style="10" customWidth="1"/>
    <col min="14617" max="14617" width="1.7109375" style="10" customWidth="1"/>
    <col min="14618" max="14619" width="5.7109375" style="10" customWidth="1"/>
    <col min="14620" max="14620" width="1.7109375" style="10" customWidth="1"/>
    <col min="14621" max="14622" width="5.7109375" style="10" customWidth="1"/>
    <col min="14623" max="14623" width="1.7109375" style="10" customWidth="1"/>
    <col min="14624" max="14625" width="5.7109375" style="10" customWidth="1"/>
    <col min="14626" max="14626" width="1.7109375" style="10" customWidth="1"/>
    <col min="14627" max="14627" width="5.7109375" style="10" customWidth="1"/>
    <col min="14628" max="14628" width="7.28515625" style="10" customWidth="1"/>
    <col min="14629" max="14629" width="1.7109375" style="10" customWidth="1"/>
    <col min="14630" max="14630" width="6.7109375" style="10" customWidth="1"/>
    <col min="14631" max="14631" width="5.7109375" style="10" customWidth="1"/>
    <col min="14632" max="14632" width="1.7109375" style="10" customWidth="1"/>
    <col min="14633" max="14634" width="5.7109375" style="10" customWidth="1"/>
    <col min="14635" max="14635" width="1.7109375" style="10" customWidth="1"/>
    <col min="14636" max="14636" width="5.7109375" style="10" customWidth="1"/>
    <col min="14637" max="14637" width="7.7109375" style="10" customWidth="1"/>
    <col min="14638" max="14638" width="10.85546875" style="10" customWidth="1"/>
    <col min="14639" max="14639" width="27.7109375" style="10" customWidth="1"/>
    <col min="14640" max="14643" width="5.7109375" style="10" customWidth="1"/>
    <col min="14644" max="14644" width="8.7109375" style="10" customWidth="1"/>
    <col min="14645" max="14645" width="27.7109375" style="10" customWidth="1"/>
    <col min="14646" max="14649" width="5.7109375" style="10" customWidth="1"/>
    <col min="14650" max="14650" width="8.7109375" style="10" customWidth="1"/>
    <col min="14651" max="14651" width="27.7109375" style="10" customWidth="1"/>
    <col min="14652" max="14656" width="5.7109375" style="10" customWidth="1"/>
    <col min="14657" max="14657" width="27.7109375" style="10" customWidth="1"/>
    <col min="14658" max="14662" width="5.7109375" style="10" customWidth="1"/>
    <col min="14663" max="14848" width="11.42578125" style="10"/>
    <col min="14849" max="14849" width="5.7109375" style="10" customWidth="1"/>
    <col min="14850" max="14858" width="0" style="10" hidden="1" customWidth="1"/>
    <col min="14859" max="14859" width="22.7109375" style="10" customWidth="1"/>
    <col min="14860" max="14860" width="5.7109375" style="10" customWidth="1"/>
    <col min="14861" max="14861" width="1.7109375" style="10" customWidth="1"/>
    <col min="14862" max="14863" width="5.7109375" style="10" customWidth="1"/>
    <col min="14864" max="14864" width="1.7109375" style="10" customWidth="1"/>
    <col min="14865" max="14866" width="5.7109375" style="10" customWidth="1"/>
    <col min="14867" max="14867" width="1.7109375" style="10" customWidth="1"/>
    <col min="14868" max="14869" width="5.7109375" style="10" customWidth="1"/>
    <col min="14870" max="14870" width="1.7109375" style="10" customWidth="1"/>
    <col min="14871" max="14872" width="5.7109375" style="10" customWidth="1"/>
    <col min="14873" max="14873" width="1.7109375" style="10" customWidth="1"/>
    <col min="14874" max="14875" width="5.7109375" style="10" customWidth="1"/>
    <col min="14876" max="14876" width="1.7109375" style="10" customWidth="1"/>
    <col min="14877" max="14878" width="5.7109375" style="10" customWidth="1"/>
    <col min="14879" max="14879" width="1.7109375" style="10" customWidth="1"/>
    <col min="14880" max="14881" width="5.7109375" style="10" customWidth="1"/>
    <col min="14882" max="14882" width="1.7109375" style="10" customWidth="1"/>
    <col min="14883" max="14883" width="5.7109375" style="10" customWidth="1"/>
    <col min="14884" max="14884" width="7.28515625" style="10" customWidth="1"/>
    <col min="14885" max="14885" width="1.7109375" style="10" customWidth="1"/>
    <col min="14886" max="14886" width="6.7109375" style="10" customWidth="1"/>
    <col min="14887" max="14887" width="5.7109375" style="10" customWidth="1"/>
    <col min="14888" max="14888" width="1.7109375" style="10" customWidth="1"/>
    <col min="14889" max="14890" width="5.7109375" style="10" customWidth="1"/>
    <col min="14891" max="14891" width="1.7109375" style="10" customWidth="1"/>
    <col min="14892" max="14892" width="5.7109375" style="10" customWidth="1"/>
    <col min="14893" max="14893" width="7.7109375" style="10" customWidth="1"/>
    <col min="14894" max="14894" width="10.85546875" style="10" customWidth="1"/>
    <col min="14895" max="14895" width="27.7109375" style="10" customWidth="1"/>
    <col min="14896" max="14899" width="5.7109375" style="10" customWidth="1"/>
    <col min="14900" max="14900" width="8.7109375" style="10" customWidth="1"/>
    <col min="14901" max="14901" width="27.7109375" style="10" customWidth="1"/>
    <col min="14902" max="14905" width="5.7109375" style="10" customWidth="1"/>
    <col min="14906" max="14906" width="8.7109375" style="10" customWidth="1"/>
    <col min="14907" max="14907" width="27.7109375" style="10" customWidth="1"/>
    <col min="14908" max="14912" width="5.7109375" style="10" customWidth="1"/>
    <col min="14913" max="14913" width="27.7109375" style="10" customWidth="1"/>
    <col min="14914" max="14918" width="5.7109375" style="10" customWidth="1"/>
    <col min="14919" max="15104" width="11.42578125" style="10"/>
    <col min="15105" max="15105" width="5.7109375" style="10" customWidth="1"/>
    <col min="15106" max="15114" width="0" style="10" hidden="1" customWidth="1"/>
    <col min="15115" max="15115" width="22.7109375" style="10" customWidth="1"/>
    <col min="15116" max="15116" width="5.7109375" style="10" customWidth="1"/>
    <col min="15117" max="15117" width="1.7109375" style="10" customWidth="1"/>
    <col min="15118" max="15119" width="5.7109375" style="10" customWidth="1"/>
    <col min="15120" max="15120" width="1.7109375" style="10" customWidth="1"/>
    <col min="15121" max="15122" width="5.7109375" style="10" customWidth="1"/>
    <col min="15123" max="15123" width="1.7109375" style="10" customWidth="1"/>
    <col min="15124" max="15125" width="5.7109375" style="10" customWidth="1"/>
    <col min="15126" max="15126" width="1.7109375" style="10" customWidth="1"/>
    <col min="15127" max="15128" width="5.7109375" style="10" customWidth="1"/>
    <col min="15129" max="15129" width="1.7109375" style="10" customWidth="1"/>
    <col min="15130" max="15131" width="5.7109375" style="10" customWidth="1"/>
    <col min="15132" max="15132" width="1.7109375" style="10" customWidth="1"/>
    <col min="15133" max="15134" width="5.7109375" style="10" customWidth="1"/>
    <col min="15135" max="15135" width="1.7109375" style="10" customWidth="1"/>
    <col min="15136" max="15137" width="5.7109375" style="10" customWidth="1"/>
    <col min="15138" max="15138" width="1.7109375" style="10" customWidth="1"/>
    <col min="15139" max="15139" width="5.7109375" style="10" customWidth="1"/>
    <col min="15140" max="15140" width="7.28515625" style="10" customWidth="1"/>
    <col min="15141" max="15141" width="1.7109375" style="10" customWidth="1"/>
    <col min="15142" max="15142" width="6.7109375" style="10" customWidth="1"/>
    <col min="15143" max="15143" width="5.7109375" style="10" customWidth="1"/>
    <col min="15144" max="15144" width="1.7109375" style="10" customWidth="1"/>
    <col min="15145" max="15146" width="5.7109375" style="10" customWidth="1"/>
    <col min="15147" max="15147" width="1.7109375" style="10" customWidth="1"/>
    <col min="15148" max="15148" width="5.7109375" style="10" customWidth="1"/>
    <col min="15149" max="15149" width="7.7109375" style="10" customWidth="1"/>
    <col min="15150" max="15150" width="10.85546875" style="10" customWidth="1"/>
    <col min="15151" max="15151" width="27.7109375" style="10" customWidth="1"/>
    <col min="15152" max="15155" width="5.7109375" style="10" customWidth="1"/>
    <col min="15156" max="15156" width="8.7109375" style="10" customWidth="1"/>
    <col min="15157" max="15157" width="27.7109375" style="10" customWidth="1"/>
    <col min="15158" max="15161" width="5.7109375" style="10" customWidth="1"/>
    <col min="15162" max="15162" width="8.7109375" style="10" customWidth="1"/>
    <col min="15163" max="15163" width="27.7109375" style="10" customWidth="1"/>
    <col min="15164" max="15168" width="5.7109375" style="10" customWidth="1"/>
    <col min="15169" max="15169" width="27.7109375" style="10" customWidth="1"/>
    <col min="15170" max="15174" width="5.7109375" style="10" customWidth="1"/>
    <col min="15175" max="15360" width="11.42578125" style="10"/>
    <col min="15361" max="15361" width="5.7109375" style="10" customWidth="1"/>
    <col min="15362" max="15370" width="0" style="10" hidden="1" customWidth="1"/>
    <col min="15371" max="15371" width="22.7109375" style="10" customWidth="1"/>
    <col min="15372" max="15372" width="5.7109375" style="10" customWidth="1"/>
    <col min="15373" max="15373" width="1.7109375" style="10" customWidth="1"/>
    <col min="15374" max="15375" width="5.7109375" style="10" customWidth="1"/>
    <col min="15376" max="15376" width="1.7109375" style="10" customWidth="1"/>
    <col min="15377" max="15378" width="5.7109375" style="10" customWidth="1"/>
    <col min="15379" max="15379" width="1.7109375" style="10" customWidth="1"/>
    <col min="15380" max="15381" width="5.7109375" style="10" customWidth="1"/>
    <col min="15382" max="15382" width="1.7109375" style="10" customWidth="1"/>
    <col min="15383" max="15384" width="5.7109375" style="10" customWidth="1"/>
    <col min="15385" max="15385" width="1.7109375" style="10" customWidth="1"/>
    <col min="15386" max="15387" width="5.7109375" style="10" customWidth="1"/>
    <col min="15388" max="15388" width="1.7109375" style="10" customWidth="1"/>
    <col min="15389" max="15390" width="5.7109375" style="10" customWidth="1"/>
    <col min="15391" max="15391" width="1.7109375" style="10" customWidth="1"/>
    <col min="15392" max="15393" width="5.7109375" style="10" customWidth="1"/>
    <col min="15394" max="15394" width="1.7109375" style="10" customWidth="1"/>
    <col min="15395" max="15395" width="5.7109375" style="10" customWidth="1"/>
    <col min="15396" max="15396" width="7.28515625" style="10" customWidth="1"/>
    <col min="15397" max="15397" width="1.7109375" style="10" customWidth="1"/>
    <col min="15398" max="15398" width="6.7109375" style="10" customWidth="1"/>
    <col min="15399" max="15399" width="5.7109375" style="10" customWidth="1"/>
    <col min="15400" max="15400" width="1.7109375" style="10" customWidth="1"/>
    <col min="15401" max="15402" width="5.7109375" style="10" customWidth="1"/>
    <col min="15403" max="15403" width="1.7109375" style="10" customWidth="1"/>
    <col min="15404" max="15404" width="5.7109375" style="10" customWidth="1"/>
    <col min="15405" max="15405" width="7.7109375" style="10" customWidth="1"/>
    <col min="15406" max="15406" width="10.85546875" style="10" customWidth="1"/>
    <col min="15407" max="15407" width="27.7109375" style="10" customWidth="1"/>
    <col min="15408" max="15411" width="5.7109375" style="10" customWidth="1"/>
    <col min="15412" max="15412" width="8.7109375" style="10" customWidth="1"/>
    <col min="15413" max="15413" width="27.7109375" style="10" customWidth="1"/>
    <col min="15414" max="15417" width="5.7109375" style="10" customWidth="1"/>
    <col min="15418" max="15418" width="8.7109375" style="10" customWidth="1"/>
    <col min="15419" max="15419" width="27.7109375" style="10" customWidth="1"/>
    <col min="15420" max="15424" width="5.7109375" style="10" customWidth="1"/>
    <col min="15425" max="15425" width="27.7109375" style="10" customWidth="1"/>
    <col min="15426" max="15430" width="5.7109375" style="10" customWidth="1"/>
    <col min="15431" max="15616" width="11.42578125" style="10"/>
    <col min="15617" max="15617" width="5.7109375" style="10" customWidth="1"/>
    <col min="15618" max="15626" width="0" style="10" hidden="1" customWidth="1"/>
    <col min="15627" max="15627" width="22.7109375" style="10" customWidth="1"/>
    <col min="15628" max="15628" width="5.7109375" style="10" customWidth="1"/>
    <col min="15629" max="15629" width="1.7109375" style="10" customWidth="1"/>
    <col min="15630" max="15631" width="5.7109375" style="10" customWidth="1"/>
    <col min="15632" max="15632" width="1.7109375" style="10" customWidth="1"/>
    <col min="15633" max="15634" width="5.7109375" style="10" customWidth="1"/>
    <col min="15635" max="15635" width="1.7109375" style="10" customWidth="1"/>
    <col min="15636" max="15637" width="5.7109375" style="10" customWidth="1"/>
    <col min="15638" max="15638" width="1.7109375" style="10" customWidth="1"/>
    <col min="15639" max="15640" width="5.7109375" style="10" customWidth="1"/>
    <col min="15641" max="15641" width="1.7109375" style="10" customWidth="1"/>
    <col min="15642" max="15643" width="5.7109375" style="10" customWidth="1"/>
    <col min="15644" max="15644" width="1.7109375" style="10" customWidth="1"/>
    <col min="15645" max="15646" width="5.7109375" style="10" customWidth="1"/>
    <col min="15647" max="15647" width="1.7109375" style="10" customWidth="1"/>
    <col min="15648" max="15649" width="5.7109375" style="10" customWidth="1"/>
    <col min="15650" max="15650" width="1.7109375" style="10" customWidth="1"/>
    <col min="15651" max="15651" width="5.7109375" style="10" customWidth="1"/>
    <col min="15652" max="15652" width="7.28515625" style="10" customWidth="1"/>
    <col min="15653" max="15653" width="1.7109375" style="10" customWidth="1"/>
    <col min="15654" max="15654" width="6.7109375" style="10" customWidth="1"/>
    <col min="15655" max="15655" width="5.7109375" style="10" customWidth="1"/>
    <col min="15656" max="15656" width="1.7109375" style="10" customWidth="1"/>
    <col min="15657" max="15658" width="5.7109375" style="10" customWidth="1"/>
    <col min="15659" max="15659" width="1.7109375" style="10" customWidth="1"/>
    <col min="15660" max="15660" width="5.7109375" style="10" customWidth="1"/>
    <col min="15661" max="15661" width="7.7109375" style="10" customWidth="1"/>
    <col min="15662" max="15662" width="10.85546875" style="10" customWidth="1"/>
    <col min="15663" max="15663" width="27.7109375" style="10" customWidth="1"/>
    <col min="15664" max="15667" width="5.7109375" style="10" customWidth="1"/>
    <col min="15668" max="15668" width="8.7109375" style="10" customWidth="1"/>
    <col min="15669" max="15669" width="27.7109375" style="10" customWidth="1"/>
    <col min="15670" max="15673" width="5.7109375" style="10" customWidth="1"/>
    <col min="15674" max="15674" width="8.7109375" style="10" customWidth="1"/>
    <col min="15675" max="15675" width="27.7109375" style="10" customWidth="1"/>
    <col min="15676" max="15680" width="5.7109375" style="10" customWidth="1"/>
    <col min="15681" max="15681" width="27.7109375" style="10" customWidth="1"/>
    <col min="15682" max="15686" width="5.7109375" style="10" customWidth="1"/>
    <col min="15687" max="15872" width="11.42578125" style="10"/>
    <col min="15873" max="15873" width="5.7109375" style="10" customWidth="1"/>
    <col min="15874" max="15882" width="0" style="10" hidden="1" customWidth="1"/>
    <col min="15883" max="15883" width="22.7109375" style="10" customWidth="1"/>
    <col min="15884" max="15884" width="5.7109375" style="10" customWidth="1"/>
    <col min="15885" max="15885" width="1.7109375" style="10" customWidth="1"/>
    <col min="15886" max="15887" width="5.7109375" style="10" customWidth="1"/>
    <col min="15888" max="15888" width="1.7109375" style="10" customWidth="1"/>
    <col min="15889" max="15890" width="5.7109375" style="10" customWidth="1"/>
    <col min="15891" max="15891" width="1.7109375" style="10" customWidth="1"/>
    <col min="15892" max="15893" width="5.7109375" style="10" customWidth="1"/>
    <col min="15894" max="15894" width="1.7109375" style="10" customWidth="1"/>
    <col min="15895" max="15896" width="5.7109375" style="10" customWidth="1"/>
    <col min="15897" max="15897" width="1.7109375" style="10" customWidth="1"/>
    <col min="15898" max="15899" width="5.7109375" style="10" customWidth="1"/>
    <col min="15900" max="15900" width="1.7109375" style="10" customWidth="1"/>
    <col min="15901" max="15902" width="5.7109375" style="10" customWidth="1"/>
    <col min="15903" max="15903" width="1.7109375" style="10" customWidth="1"/>
    <col min="15904" max="15905" width="5.7109375" style="10" customWidth="1"/>
    <col min="15906" max="15906" width="1.7109375" style="10" customWidth="1"/>
    <col min="15907" max="15907" width="5.7109375" style="10" customWidth="1"/>
    <col min="15908" max="15908" width="7.28515625" style="10" customWidth="1"/>
    <col min="15909" max="15909" width="1.7109375" style="10" customWidth="1"/>
    <col min="15910" max="15910" width="6.7109375" style="10" customWidth="1"/>
    <col min="15911" max="15911" width="5.7109375" style="10" customWidth="1"/>
    <col min="15912" max="15912" width="1.7109375" style="10" customWidth="1"/>
    <col min="15913" max="15914" width="5.7109375" style="10" customWidth="1"/>
    <col min="15915" max="15915" width="1.7109375" style="10" customWidth="1"/>
    <col min="15916" max="15916" width="5.7109375" style="10" customWidth="1"/>
    <col min="15917" max="15917" width="7.7109375" style="10" customWidth="1"/>
    <col min="15918" max="15918" width="10.85546875" style="10" customWidth="1"/>
    <col min="15919" max="15919" width="27.7109375" style="10" customWidth="1"/>
    <col min="15920" max="15923" width="5.7109375" style="10" customWidth="1"/>
    <col min="15924" max="15924" width="8.7109375" style="10" customWidth="1"/>
    <col min="15925" max="15925" width="27.7109375" style="10" customWidth="1"/>
    <col min="15926" max="15929" width="5.7109375" style="10" customWidth="1"/>
    <col min="15930" max="15930" width="8.7109375" style="10" customWidth="1"/>
    <col min="15931" max="15931" width="27.7109375" style="10" customWidth="1"/>
    <col min="15932" max="15936" width="5.7109375" style="10" customWidth="1"/>
    <col min="15937" max="15937" width="27.7109375" style="10" customWidth="1"/>
    <col min="15938" max="15942" width="5.7109375" style="10" customWidth="1"/>
    <col min="15943" max="16128" width="11.42578125" style="10"/>
    <col min="16129" max="16129" width="5.7109375" style="10" customWidth="1"/>
    <col min="16130" max="16138" width="0" style="10" hidden="1" customWidth="1"/>
    <col min="16139" max="16139" width="22.7109375" style="10" customWidth="1"/>
    <col min="16140" max="16140" width="5.7109375" style="10" customWidth="1"/>
    <col min="16141" max="16141" width="1.7109375" style="10" customWidth="1"/>
    <col min="16142" max="16143" width="5.7109375" style="10" customWidth="1"/>
    <col min="16144" max="16144" width="1.7109375" style="10" customWidth="1"/>
    <col min="16145" max="16146" width="5.7109375" style="10" customWidth="1"/>
    <col min="16147" max="16147" width="1.7109375" style="10" customWidth="1"/>
    <col min="16148" max="16149" width="5.7109375" style="10" customWidth="1"/>
    <col min="16150" max="16150" width="1.7109375" style="10" customWidth="1"/>
    <col min="16151" max="16152" width="5.7109375" style="10" customWidth="1"/>
    <col min="16153" max="16153" width="1.7109375" style="10" customWidth="1"/>
    <col min="16154" max="16155" width="5.7109375" style="10" customWidth="1"/>
    <col min="16156" max="16156" width="1.7109375" style="10" customWidth="1"/>
    <col min="16157" max="16158" width="5.7109375" style="10" customWidth="1"/>
    <col min="16159" max="16159" width="1.7109375" style="10" customWidth="1"/>
    <col min="16160" max="16161" width="5.7109375" style="10" customWidth="1"/>
    <col min="16162" max="16162" width="1.7109375" style="10" customWidth="1"/>
    <col min="16163" max="16163" width="5.7109375" style="10" customWidth="1"/>
    <col min="16164" max="16164" width="7.28515625" style="10" customWidth="1"/>
    <col min="16165" max="16165" width="1.7109375" style="10" customWidth="1"/>
    <col min="16166" max="16166" width="6.7109375" style="10" customWidth="1"/>
    <col min="16167" max="16167" width="5.7109375" style="10" customWidth="1"/>
    <col min="16168" max="16168" width="1.7109375" style="10" customWidth="1"/>
    <col min="16169" max="16170" width="5.7109375" style="10" customWidth="1"/>
    <col min="16171" max="16171" width="1.7109375" style="10" customWidth="1"/>
    <col min="16172" max="16172" width="5.7109375" style="10" customWidth="1"/>
    <col min="16173" max="16173" width="7.7109375" style="10" customWidth="1"/>
    <col min="16174" max="16174" width="10.85546875" style="10" customWidth="1"/>
    <col min="16175" max="16175" width="27.7109375" style="10" customWidth="1"/>
    <col min="16176" max="16179" width="5.7109375" style="10" customWidth="1"/>
    <col min="16180" max="16180" width="8.7109375" style="10" customWidth="1"/>
    <col min="16181" max="16181" width="27.7109375" style="10" customWidth="1"/>
    <col min="16182" max="16185" width="5.7109375" style="10" customWidth="1"/>
    <col min="16186" max="16186" width="8.7109375" style="10" customWidth="1"/>
    <col min="16187" max="16187" width="27.7109375" style="10" customWidth="1"/>
    <col min="16188" max="16192" width="5.7109375" style="10" customWidth="1"/>
    <col min="16193" max="16193" width="27.7109375" style="10" customWidth="1"/>
    <col min="16194" max="16198" width="5.7109375" style="10" customWidth="1"/>
    <col min="16199" max="16384" width="11.42578125" style="10"/>
  </cols>
  <sheetData>
    <row r="1" spans="1:70" s="4" customFormat="1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</row>
    <row r="2" spans="1:70" ht="32.25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185" t="s">
        <v>0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6"/>
      <c r="AU2" s="7"/>
      <c r="AV2" s="7"/>
      <c r="AW2" s="7"/>
      <c r="AX2" s="7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9"/>
    </row>
    <row r="3" spans="1:70" ht="19.899999999999999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1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7"/>
      <c r="AV3" s="7"/>
      <c r="AW3" s="7"/>
      <c r="AX3" s="7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9"/>
    </row>
    <row r="4" spans="1:70" ht="34.9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2"/>
      <c r="M4" s="12"/>
      <c r="N4" s="12"/>
      <c r="O4" s="1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7"/>
      <c r="AV4" s="7"/>
      <c r="AW4" s="7"/>
      <c r="AX4" s="7"/>
      <c r="AY4" s="8"/>
      <c r="AZ4" s="8"/>
      <c r="BA4" s="187" t="s">
        <v>1</v>
      </c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8"/>
      <c r="BM4" s="8"/>
      <c r="BN4" s="8"/>
      <c r="BO4" s="8"/>
      <c r="BP4" s="8"/>
      <c r="BQ4" s="8"/>
      <c r="BR4" s="9"/>
    </row>
    <row r="5" spans="1:70" ht="34.9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4"/>
      <c r="M5" s="14"/>
      <c r="N5" s="14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7"/>
      <c r="AV5" s="7"/>
      <c r="AW5" s="7"/>
      <c r="AX5" s="7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9"/>
    </row>
    <row r="6" spans="1:70" s="23" customFormat="1" ht="34.9" customHeight="1" x14ac:dyDescent="0.2">
      <c r="A6" s="15"/>
      <c r="B6" s="11"/>
      <c r="C6" s="11"/>
      <c r="D6" s="11"/>
      <c r="E6" s="11"/>
      <c r="F6" s="11"/>
      <c r="G6" s="11"/>
      <c r="H6" s="11"/>
      <c r="I6" s="11"/>
      <c r="J6" s="11"/>
      <c r="K6" s="13"/>
      <c r="L6" s="188" t="str">
        <f>$L$19</f>
        <v>Bassen-Metz</v>
      </c>
      <c r="M6" s="188"/>
      <c r="N6" s="188"/>
      <c r="O6" s="188" t="str">
        <f>$L$21</f>
        <v>Shimomura</v>
      </c>
      <c r="P6" s="188"/>
      <c r="Q6" s="188"/>
      <c r="R6" s="188" t="str">
        <f>$L$23</f>
        <v>Stübler</v>
      </c>
      <c r="S6" s="188"/>
      <c r="T6" s="188"/>
      <c r="U6" s="188" t="str">
        <f>$L$25</f>
        <v>Thomas</v>
      </c>
      <c r="V6" s="188"/>
      <c r="W6" s="188"/>
      <c r="X6" s="188" t="str">
        <f>$L$27</f>
        <v>Velder</v>
      </c>
      <c r="Y6" s="188"/>
      <c r="Z6" s="188"/>
      <c r="AA6" s="189" t="str">
        <f>$L$29</f>
        <v>von Danwitz</v>
      </c>
      <c r="AB6" s="189"/>
      <c r="AC6" s="189"/>
      <c r="AD6" s="189" t="str">
        <f>$L$31</f>
        <v>Hempel-Stuck</v>
      </c>
      <c r="AE6" s="189"/>
      <c r="AF6" s="189"/>
      <c r="AG6" s="191" t="str">
        <f>$L$33</f>
        <v>Goldammer</v>
      </c>
      <c r="AH6" s="191"/>
      <c r="AI6" s="191"/>
      <c r="AJ6" s="16"/>
      <c r="AK6" s="16"/>
      <c r="AL6" s="16"/>
      <c r="AM6" s="11"/>
      <c r="AN6" s="11"/>
      <c r="AO6" s="11"/>
      <c r="AP6" s="6"/>
      <c r="AQ6" s="6"/>
      <c r="AR6" s="6"/>
      <c r="AS6" s="6"/>
      <c r="AT6" s="17"/>
      <c r="AU6" s="18"/>
      <c r="AV6" s="174" t="s">
        <v>2</v>
      </c>
      <c r="AW6" s="174" t="s">
        <v>3</v>
      </c>
      <c r="AX6" s="174" t="s">
        <v>4</v>
      </c>
      <c r="AY6" s="174" t="s">
        <v>5</v>
      </c>
      <c r="AZ6" s="19"/>
      <c r="BA6" s="18"/>
      <c r="BB6" s="174" t="s">
        <v>2</v>
      </c>
      <c r="BC6" s="174" t="s">
        <v>3</v>
      </c>
      <c r="BD6" s="174" t="s">
        <v>4</v>
      </c>
      <c r="BE6" s="174" t="s">
        <v>5</v>
      </c>
      <c r="BF6" s="20"/>
      <c r="BG6" s="18"/>
      <c r="BH6" s="174" t="s">
        <v>2</v>
      </c>
      <c r="BI6" s="174" t="s">
        <v>3</v>
      </c>
      <c r="BJ6" s="174" t="s">
        <v>4</v>
      </c>
      <c r="BK6" s="174" t="s">
        <v>5</v>
      </c>
      <c r="BL6" s="21"/>
      <c r="BM6" s="18"/>
      <c r="BN6" s="174" t="s">
        <v>2</v>
      </c>
      <c r="BO6" s="174" t="s">
        <v>3</v>
      </c>
      <c r="BP6" s="174" t="s">
        <v>4</v>
      </c>
      <c r="BQ6" s="174" t="s">
        <v>5</v>
      </c>
      <c r="BR6" s="22"/>
    </row>
    <row r="7" spans="1:70" s="23" customFormat="1" ht="34.9" customHeight="1" x14ac:dyDescent="0.2">
      <c r="A7" s="15"/>
      <c r="B7" s="11"/>
      <c r="C7" s="11"/>
      <c r="D7" s="11"/>
      <c r="E7" s="11"/>
      <c r="F7" s="11"/>
      <c r="G7" s="11"/>
      <c r="H7" s="11"/>
      <c r="I7" s="11"/>
      <c r="J7" s="11"/>
      <c r="K7" s="6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9"/>
      <c r="AB7" s="189"/>
      <c r="AC7" s="189"/>
      <c r="AD7" s="189"/>
      <c r="AE7" s="189"/>
      <c r="AF7" s="189"/>
      <c r="AG7" s="191"/>
      <c r="AH7" s="191"/>
      <c r="AI7" s="191"/>
      <c r="AJ7" s="16"/>
      <c r="AK7" s="16"/>
      <c r="AL7" s="16"/>
      <c r="AM7" s="11"/>
      <c r="AN7" s="11"/>
      <c r="AO7" s="11"/>
      <c r="AP7" s="11"/>
      <c r="AQ7" s="11"/>
      <c r="AR7" s="11"/>
      <c r="AS7" s="11"/>
      <c r="AT7" s="17"/>
      <c r="AU7" s="6"/>
      <c r="AV7" s="175"/>
      <c r="AW7" s="175"/>
      <c r="AX7" s="175"/>
      <c r="AY7" s="175"/>
      <c r="AZ7" s="24"/>
      <c r="BA7" s="24"/>
      <c r="BB7" s="175"/>
      <c r="BC7" s="175"/>
      <c r="BD7" s="175"/>
      <c r="BE7" s="175"/>
      <c r="BF7" s="24"/>
      <c r="BG7" s="24"/>
      <c r="BH7" s="175"/>
      <c r="BI7" s="175"/>
      <c r="BJ7" s="175"/>
      <c r="BK7" s="175"/>
      <c r="BL7" s="25"/>
      <c r="BM7" s="25"/>
      <c r="BN7" s="175"/>
      <c r="BO7" s="175"/>
      <c r="BP7" s="175"/>
      <c r="BQ7" s="175"/>
      <c r="BR7" s="22"/>
    </row>
    <row r="8" spans="1:70" s="23" customFormat="1" ht="34.9" customHeight="1" thickBot="1" x14ac:dyDescent="0.25">
      <c r="A8" s="15"/>
      <c r="B8" s="26" t="s">
        <v>6</v>
      </c>
      <c r="C8" s="26"/>
      <c r="D8" s="26"/>
      <c r="E8" s="26"/>
      <c r="F8" s="26"/>
      <c r="G8" s="26"/>
      <c r="H8" s="26"/>
      <c r="I8" s="26"/>
      <c r="J8" s="26"/>
      <c r="K8" s="6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90"/>
      <c r="AB8" s="190"/>
      <c r="AC8" s="190"/>
      <c r="AD8" s="190"/>
      <c r="AE8" s="190"/>
      <c r="AF8" s="190"/>
      <c r="AG8" s="191"/>
      <c r="AH8" s="191"/>
      <c r="AI8" s="191"/>
      <c r="AJ8" s="179" t="s">
        <v>7</v>
      </c>
      <c r="AK8" s="180"/>
      <c r="AL8" s="180"/>
      <c r="AM8" s="181" t="s">
        <v>5</v>
      </c>
      <c r="AN8" s="182"/>
      <c r="AO8" s="183"/>
      <c r="AP8" s="184" t="s">
        <v>8</v>
      </c>
      <c r="AQ8" s="184"/>
      <c r="AR8" s="184"/>
      <c r="AS8" s="27" t="s">
        <v>9</v>
      </c>
      <c r="AT8" s="6"/>
      <c r="AU8" s="28" t="str">
        <f>$L$19</f>
        <v>Bassen-Metz</v>
      </c>
      <c r="AV8" s="29"/>
      <c r="AW8" s="29"/>
      <c r="AX8" s="29"/>
      <c r="AY8" s="30">
        <f>IF(AV8&gt;AV9,1,0)+IF(AW8&gt;AW9,1,0)+IF(AX8&gt;AX9,1,0)</f>
        <v>0</v>
      </c>
      <c r="AZ8" s="31"/>
      <c r="BA8" s="32" t="str">
        <f>$L$23</f>
        <v>Stübler</v>
      </c>
      <c r="BB8" s="29">
        <v>1</v>
      </c>
      <c r="BC8" s="29">
        <v>1</v>
      </c>
      <c r="BD8" s="29"/>
      <c r="BE8" s="30">
        <f>IF(BB8&gt;BB9,1,0)+IF(BC8&gt;BC9,1,0)+IF(BD8&gt;BD9,1,0)</f>
        <v>0</v>
      </c>
      <c r="BF8" s="33"/>
      <c r="BG8" s="32" t="str">
        <f>$L$23</f>
        <v>Stübler</v>
      </c>
      <c r="BH8" s="29">
        <v>4</v>
      </c>
      <c r="BI8" s="29">
        <v>4</v>
      </c>
      <c r="BJ8" s="29"/>
      <c r="BK8" s="30">
        <f>IF(BH8&gt;BH9,1,0)+IF(BI8&gt;BI9,1,0)+IF(BJ8&gt;BJ9,1,0)</f>
        <v>0</v>
      </c>
      <c r="BL8" s="34"/>
      <c r="BM8" s="32" t="str">
        <f>$L$23</f>
        <v>Stübler</v>
      </c>
      <c r="BN8" s="35">
        <v>6</v>
      </c>
      <c r="BO8" s="35">
        <v>6</v>
      </c>
      <c r="BP8" s="35"/>
      <c r="BQ8" s="30">
        <f>IF(BN8&gt;BN9,1,0)+IF(BO8&gt;BO9,1,0)+IF(BP8&gt;BP9,1,0)</f>
        <v>2</v>
      </c>
      <c r="BR8" s="22"/>
    </row>
    <row r="9" spans="1:70" s="23" customFormat="1" ht="34.9" customHeight="1" thickTop="1" thickBot="1" x14ac:dyDescent="0.25">
      <c r="A9" s="15"/>
      <c r="B9" s="36">
        <f t="shared" ref="B9:B16" si="0">IF(K9="","-",RANK(G9,$G$9:$G$16,0)+RANK(F9,$F$9:$F$16,0)%+RANK(E9,$E$9:$E$16,0)%%+ROW()%%%)</f>
        <v>7.0707090000000008</v>
      </c>
      <c r="C9" s="37">
        <f t="shared" ref="C9:C16" si="1">IF(B9="","",RANK(B9,$B$9:$B$16,1))</f>
        <v>7</v>
      </c>
      <c r="D9" s="38" t="str">
        <f>$L$19</f>
        <v>Bassen-Metz</v>
      </c>
      <c r="E9" s="39">
        <f t="shared" ref="E9:E16" si="2">SUM(AJ9-AL9)</f>
        <v>-32</v>
      </c>
      <c r="F9" s="40">
        <f t="shared" ref="F9:F16" si="3">SUM(AM9-AO9)</f>
        <v>-6</v>
      </c>
      <c r="G9" s="41">
        <f t="shared" ref="G9:G16" si="4">SUM(AP9-AR9)</f>
        <v>-3</v>
      </c>
      <c r="H9" s="42">
        <f>SMALL($B$9:$B$16,1)</f>
        <v>1.010216</v>
      </c>
      <c r="I9" s="37">
        <f t="shared" ref="I9:I16" si="5">IF(H9="","",RANK(H9,$H$9:$H$16,1))</f>
        <v>1</v>
      </c>
      <c r="J9" s="43" t="str">
        <f t="shared" ref="J9:J16" si="6">INDEX($D$9:$D$16,MATCH(H9,$B$9:$B$16,0),1)</f>
        <v>Goldammer</v>
      </c>
      <c r="K9" s="44" t="str">
        <f>$L$19</f>
        <v>Bassen-Metz</v>
      </c>
      <c r="L9" s="45"/>
      <c r="M9" s="46"/>
      <c r="N9" s="47"/>
      <c r="O9" s="48" t="str">
        <f>IF($BK$11+$BK$12&gt;0,$BK$11,"")</f>
        <v/>
      </c>
      <c r="P9" s="49" t="s">
        <v>10</v>
      </c>
      <c r="Q9" s="50" t="str">
        <f>IF($BK$11+$BK$12&gt;0,$BK$12,"")</f>
        <v/>
      </c>
      <c r="R9" s="48">
        <f>IF($BQ$17+$BQ$18&gt;0,$BQ$17,"")</f>
        <v>0</v>
      </c>
      <c r="S9" s="49" t="s">
        <v>10</v>
      </c>
      <c r="T9" s="50">
        <f>IF($BQ$17+$BQ$18&gt;0,$BQ$18,"")</f>
        <v>2</v>
      </c>
      <c r="U9" s="48">
        <f>IF($BE$20+$BE$21&gt;0,$BE$20,"")</f>
        <v>0</v>
      </c>
      <c r="V9" s="51" t="s">
        <v>10</v>
      </c>
      <c r="W9" s="50">
        <f>IF($BE$20+$BE$21&gt;0,$BE$21,"")</f>
        <v>2</v>
      </c>
      <c r="X9" s="48" t="str">
        <f>IF($BK$23+$BK$24&gt;0,$BK$23,"")</f>
        <v/>
      </c>
      <c r="Y9" s="51" t="s">
        <v>10</v>
      </c>
      <c r="Z9" s="50" t="str">
        <f>IF($BK$23+$BK$24&gt;0,$BK$24,"")</f>
        <v/>
      </c>
      <c r="AA9" s="48" t="str">
        <f>IF($AY$23+$AY$24&gt;0,$AY$23,"")</f>
        <v/>
      </c>
      <c r="AB9" s="51" t="s">
        <v>10</v>
      </c>
      <c r="AC9" s="50" t="str">
        <f>IF($AY$23+$AY$24&gt;0,$AY$24,"")</f>
        <v/>
      </c>
      <c r="AD9" s="48">
        <f>IF($BQ$11+$BQ$12&gt;0,$BQ$11,"")</f>
        <v>0</v>
      </c>
      <c r="AE9" s="51" t="s">
        <v>10</v>
      </c>
      <c r="AF9" s="50">
        <f>IF($BQ$11+$BQ$12&gt;0,$BQ$12,"")</f>
        <v>2</v>
      </c>
      <c r="AG9" s="48" t="str">
        <f>IF($AY$8+$AY$9&gt;0,$AY$8,"")</f>
        <v/>
      </c>
      <c r="AH9" s="49" t="s">
        <v>10</v>
      </c>
      <c r="AI9" s="52" t="str">
        <f>IF($AY$8+$AY$9&gt;0,$AY$9,"")</f>
        <v/>
      </c>
      <c r="AJ9" s="53">
        <f>SUM(AV8,AW8,AX8,AV23,AW23,AX23,BB20,BC20,BD20,BH11,BI11,BJ11,BH23,BI23,BJ23,BN11,BO11,BP11,BN17,BO17,BP17)</f>
        <v>4</v>
      </c>
      <c r="AK9" s="54" t="s">
        <v>10</v>
      </c>
      <c r="AL9" s="55">
        <f>SUM(AV9,AW9,AX9,AV24,AW24,AX24,BB21,BC21,BD21,BH12,BI12,BJ12,BH24,BI24,BJ24,BN12,BO12,BP12,BN18,BO18,BP18)</f>
        <v>36</v>
      </c>
      <c r="AM9" s="56">
        <f>SUM($O$9,$R$9,$U$9,$X$9,$AA$9,$AD$9,$AG$9)</f>
        <v>0</v>
      </c>
      <c r="AN9" s="57" t="s">
        <v>10</v>
      </c>
      <c r="AO9" s="58">
        <f>SUM($Q$9,$T$9,$W$9,$Z$9,$AC$9,$AF$9,$AI$9)</f>
        <v>6</v>
      </c>
      <c r="AP9" s="59">
        <f>IF($O$9&gt;$Q$9,1,0)+IF($R$9&gt;$T$9,1,0)+IF($U$9&gt;$W$9,1,0)+IF($X$9&gt;$Z$9,1,0)+IF($AA$9&gt;$AC$9,1,0)+IF($AD$9&gt;$AF$9,1,0)+IF($AG$9&gt;$AI$9,1,0)</f>
        <v>0</v>
      </c>
      <c r="AQ9" s="60" t="s">
        <v>10</v>
      </c>
      <c r="AR9" s="61">
        <f>IF($Q$9&gt;$O$9,1,0)+IF($T$9&gt;$R$9,1,0)+IF($W$9&gt;$U$9,1,0)+IF($Z$9&gt;$X$9,1,0)+IF($AC$9&gt;$AA$9,1,0)+IF($AF$9&gt;$AD$9,1,0)+IF($AI$9&gt;$AG$9,1,0)</f>
        <v>3</v>
      </c>
      <c r="AS9" s="62">
        <f t="shared" ref="AS9:AS16" si="7">IF(B9="","",RANK(B9,$B$9:$B$16,1))</f>
        <v>7</v>
      </c>
      <c r="AT9" s="17"/>
      <c r="AU9" s="63" t="str">
        <f>$L$33</f>
        <v>Goldammer</v>
      </c>
      <c r="AV9" s="64"/>
      <c r="AW9" s="64"/>
      <c r="AX9" s="64"/>
      <c r="AY9" s="65">
        <f>IF(AV9&gt;AV8,1,0)+IF(AW9&gt;AW8,1,0)+IF(AX9&gt;AX8,1,0)</f>
        <v>0</v>
      </c>
      <c r="AZ9" s="31"/>
      <c r="BA9" s="63" t="str">
        <f>$L$25</f>
        <v>Thomas</v>
      </c>
      <c r="BB9" s="64">
        <v>6</v>
      </c>
      <c r="BC9" s="64">
        <v>6</v>
      </c>
      <c r="BD9" s="64"/>
      <c r="BE9" s="65">
        <f>IF(BB9&gt;BB8,1,0)+IF(BC9&gt;BC8,1,0)+IF(BD9&gt;BD8,1,0)</f>
        <v>2</v>
      </c>
      <c r="BF9" s="33"/>
      <c r="BG9" s="63" t="str">
        <f>$L$33</f>
        <v>Goldammer</v>
      </c>
      <c r="BH9" s="64">
        <v>6</v>
      </c>
      <c r="BI9" s="64">
        <v>6</v>
      </c>
      <c r="BJ9" s="64"/>
      <c r="BK9" s="65">
        <f>IF(BH9&gt;BH8,1,0)+IF(BI9&gt;BI8,1,0)+IF(BJ9&gt;BJ8,1,0)</f>
        <v>2</v>
      </c>
      <c r="BL9" s="34"/>
      <c r="BM9" s="63" t="str">
        <f>$L$27</f>
        <v>Velder</v>
      </c>
      <c r="BN9" s="66">
        <v>4</v>
      </c>
      <c r="BO9" s="66">
        <v>2</v>
      </c>
      <c r="BP9" s="66"/>
      <c r="BQ9" s="67">
        <f>IF(BN9&gt;BN10,1,0)+IF(BO9&gt;BO10,1,0)+IF(BP9&gt;BP10,1,0)</f>
        <v>2</v>
      </c>
      <c r="BR9" s="22"/>
    </row>
    <row r="10" spans="1:70" s="23" customFormat="1" ht="34.9" customHeight="1" x14ac:dyDescent="0.25">
      <c r="A10" s="15"/>
      <c r="B10" s="36">
        <f t="shared" si="0"/>
        <v>6.0505099999999992</v>
      </c>
      <c r="C10" s="37">
        <f t="shared" si="1"/>
        <v>6</v>
      </c>
      <c r="D10" s="38" t="str">
        <f>$L$21</f>
        <v>Shimomura</v>
      </c>
      <c r="E10" s="39">
        <f t="shared" si="2"/>
        <v>-17</v>
      </c>
      <c r="F10" s="40">
        <f t="shared" si="3"/>
        <v>-3</v>
      </c>
      <c r="G10" s="41">
        <f t="shared" si="4"/>
        <v>-2</v>
      </c>
      <c r="H10" s="42">
        <f>SMALL($B$9:$B$16,2)</f>
        <v>2.0101119999999999</v>
      </c>
      <c r="I10" s="37">
        <f t="shared" si="5"/>
        <v>2</v>
      </c>
      <c r="J10" s="43" t="str">
        <f t="shared" si="6"/>
        <v>Thomas</v>
      </c>
      <c r="K10" s="44" t="str">
        <f>$L$21</f>
        <v>Shimomura</v>
      </c>
      <c r="L10" s="68" t="str">
        <f>IF($BK$11+$BK$12&gt;0,$BK$12,"")</f>
        <v/>
      </c>
      <c r="M10" s="69" t="s">
        <v>10</v>
      </c>
      <c r="N10" s="70" t="str">
        <f>IF($BK$11+$BK$12&gt;0,$BK$11,"")</f>
        <v/>
      </c>
      <c r="O10" s="71"/>
      <c r="P10" s="72"/>
      <c r="Q10" s="73"/>
      <c r="R10" s="74">
        <f>IF($BE$14+$BE$15&gt;0,$BE$14,"")</f>
        <v>0</v>
      </c>
      <c r="S10" s="69" t="s">
        <v>10</v>
      </c>
      <c r="T10" s="70">
        <f>IF($BE$14+$BE$15&gt;0,$BE$15,"")</f>
        <v>2</v>
      </c>
      <c r="U10" s="74">
        <f>IF($BK$26+$BK$27&gt;0,$BK$26,"")</f>
        <v>0</v>
      </c>
      <c r="V10" s="75" t="s">
        <v>10</v>
      </c>
      <c r="W10" s="70">
        <f>IF($BK$26+$BK$27&gt;0,$BK$27,"")</f>
        <v>2</v>
      </c>
      <c r="X10" s="74">
        <f>IF($AY$26+$AY$27&gt;0,$AY$26,"")</f>
        <v>1</v>
      </c>
      <c r="Y10" s="69" t="s">
        <v>10</v>
      </c>
      <c r="Z10" s="70">
        <f>IF($AY$26+$AY$27&gt;0,$AY$27,"")</f>
        <v>2</v>
      </c>
      <c r="AA10" s="74">
        <f>IF($BK$17+$BK$18&gt;0,$BK$17,"")</f>
        <v>2</v>
      </c>
      <c r="AB10" s="75" t="s">
        <v>10</v>
      </c>
      <c r="AC10" s="70">
        <f>IF($BK$17+$BK$18&gt;0,$BK$18,"")</f>
        <v>0</v>
      </c>
      <c r="AD10" s="74">
        <f>IF($AY$11+$AY$12&gt;0,$AY$11,"")</f>
        <v>2</v>
      </c>
      <c r="AE10" s="75" t="s">
        <v>10</v>
      </c>
      <c r="AF10" s="70">
        <f>IF($AY$11+$AY$12&gt;0,$AY$12,"")</f>
        <v>0</v>
      </c>
      <c r="AG10" s="74">
        <f>IF($BQ$26+$BQ$27&gt;0,$BQ$26,"")</f>
        <v>0</v>
      </c>
      <c r="AH10" s="69" t="s">
        <v>10</v>
      </c>
      <c r="AI10" s="76">
        <f>IF($BQ$26+$BQ$27&gt;0,$BQ$27,"")</f>
        <v>2</v>
      </c>
      <c r="AJ10" s="77">
        <f>SUM(AV11,AW11,AX11,AV26,AW26,AX26,BB14,BC14,BD14,BH12,BI12,BJ12,BH17,BI17,BJ17,BH26,BI26,BJ26,BN26,BO26,BP26)</f>
        <v>52</v>
      </c>
      <c r="AK10" s="78" t="s">
        <v>10</v>
      </c>
      <c r="AL10" s="79">
        <f>SUM(AV12,AW12,AX12,AV27,AW27,AX27,BB15,BC15,BD15,BH11,BI11,BJ11,BH18,BI18,BJ18,BH27,BI27,BJ27,BN27,BO27,BP27)</f>
        <v>69</v>
      </c>
      <c r="AM10" s="80">
        <f>SUM($L$10,$R$10,$U$10,$X$10,$AA$10,$AD$10,$AG$10)</f>
        <v>5</v>
      </c>
      <c r="AN10" s="81" t="s">
        <v>10</v>
      </c>
      <c r="AO10" s="82">
        <f>SUM($N$10,$T$10,$W$10,$Z$10,$AC$10,$AF$10,$AI$10)</f>
        <v>8</v>
      </c>
      <c r="AP10" s="83">
        <f>IF($L$10&gt;$N$10,1,0)+IF($R$10&gt;$T$10,1,0)+IF($U$10&gt;$W$10,1,0)+IF($X$10&gt;$Z$10,1,0)+IF($AA$10&gt;$AC$10,1,0)+IF($AD$10&gt;$AF$10,1,0)+IF($AG$10&gt;$AI$10,1,0)</f>
        <v>2</v>
      </c>
      <c r="AQ10" s="84" t="s">
        <v>10</v>
      </c>
      <c r="AR10" s="85">
        <f>IF($N$10&gt;$L$10,1,0)+IF($T$10&gt;$R$10,1,0)+IF($W$10&gt;$U$10,1,0)+IF($Z$10&gt;$X$10,1,0)+IF($AC$10&gt;$AA$10,1,0)+IF($AF$10&gt;$AD$10,1,0)+IF($AI$10&gt;$AG$10,1,0)</f>
        <v>4</v>
      </c>
      <c r="AS10" s="86">
        <f t="shared" si="7"/>
        <v>6</v>
      </c>
      <c r="AT10" s="11"/>
      <c r="AU10" s="87"/>
      <c r="AV10" s="88"/>
      <c r="AW10" s="88"/>
      <c r="AX10" s="88"/>
      <c r="AY10" s="87"/>
      <c r="AZ10" s="87"/>
      <c r="BA10" s="87"/>
      <c r="BB10" s="88"/>
      <c r="BC10" s="88"/>
      <c r="BD10" s="88"/>
      <c r="BE10" s="87"/>
      <c r="BF10" s="87"/>
      <c r="BG10" s="87"/>
      <c r="BH10" s="88"/>
      <c r="BI10" s="88"/>
      <c r="BJ10" s="88"/>
      <c r="BK10" s="87"/>
      <c r="BL10" s="87"/>
      <c r="BM10" s="87"/>
      <c r="BN10" s="88"/>
      <c r="BO10" s="88"/>
      <c r="BP10" s="88"/>
      <c r="BQ10" s="87"/>
      <c r="BR10" s="22"/>
    </row>
    <row r="11" spans="1:70" s="23" customFormat="1" ht="34.9" customHeight="1" x14ac:dyDescent="0.2">
      <c r="A11" s="15"/>
      <c r="B11" s="36">
        <f t="shared" si="0"/>
        <v>4.0404109999999998</v>
      </c>
      <c r="C11" s="37">
        <f t="shared" si="1"/>
        <v>4</v>
      </c>
      <c r="D11" s="38" t="str">
        <f>$L$23</f>
        <v>Stübler</v>
      </c>
      <c r="E11" s="39">
        <f t="shared" si="2"/>
        <v>14</v>
      </c>
      <c r="F11" s="40">
        <f t="shared" si="3"/>
        <v>0</v>
      </c>
      <c r="G11" s="41">
        <f t="shared" si="4"/>
        <v>0</v>
      </c>
      <c r="H11" s="42">
        <f>SMALL($B$9:$B$16,3)</f>
        <v>3.0303149999999999</v>
      </c>
      <c r="I11" s="37">
        <f t="shared" si="5"/>
        <v>3</v>
      </c>
      <c r="J11" s="43" t="str">
        <f t="shared" si="6"/>
        <v>Hempel-Stuck</v>
      </c>
      <c r="K11" s="44" t="str">
        <f>$L$23</f>
        <v>Stübler</v>
      </c>
      <c r="L11" s="68">
        <f>IF($BQ$17+$BQ$18&gt;0,$BQ$18,"")</f>
        <v>2</v>
      </c>
      <c r="M11" s="69" t="s">
        <v>10</v>
      </c>
      <c r="N11" s="70">
        <f>IF($BQ$17+$BQ$18&gt;0,$BQ$17,"")</f>
        <v>0</v>
      </c>
      <c r="O11" s="74">
        <f>IF($BE$14+$BE$15&gt;0,$BE$15,"")</f>
        <v>2</v>
      </c>
      <c r="P11" s="69" t="s">
        <v>10</v>
      </c>
      <c r="Q11" s="70">
        <f>IF($BE$14+$BE$15&gt;0,$BE$14,"")</f>
        <v>0</v>
      </c>
      <c r="R11" s="71"/>
      <c r="S11" s="72"/>
      <c r="T11" s="73"/>
      <c r="U11" s="74">
        <f>IF($BE$8+$BE$9&gt;0,$BE$8,"")</f>
        <v>0</v>
      </c>
      <c r="V11" s="89" t="s">
        <v>10</v>
      </c>
      <c r="W11" s="70">
        <f>IF($BE$8+$BE$9&gt;0,$BE$9,"")</f>
        <v>2</v>
      </c>
      <c r="X11" s="74">
        <f>IF($BQ$8+$BQ$9&gt;0,$BQ$8,"")</f>
        <v>2</v>
      </c>
      <c r="Y11" s="69" t="s">
        <v>10</v>
      </c>
      <c r="Z11" s="70">
        <f>IF($BQ$8+$BQ$9&gt;0,$BQ$9,"")</f>
        <v>2</v>
      </c>
      <c r="AA11" s="74">
        <f>IF($AY$14+$AY$15&gt;0,$AY$14,"")</f>
        <v>2</v>
      </c>
      <c r="AB11" s="75" t="s">
        <v>10</v>
      </c>
      <c r="AC11" s="70">
        <f>IF($AY$14+$AY$15&gt;0,$AY$15,"")</f>
        <v>0</v>
      </c>
      <c r="AD11" s="74">
        <f>IF($BK$14+$BK$15&gt;0,$BK$14,"")</f>
        <v>0</v>
      </c>
      <c r="AE11" s="75" t="s">
        <v>10</v>
      </c>
      <c r="AF11" s="70">
        <f>IF($BK$14+$BK$15&gt;0,$BK$15,"")</f>
        <v>2</v>
      </c>
      <c r="AG11" s="74">
        <f>IF($BK$8+$BK$9&gt;0,$BK$8,"")</f>
        <v>0</v>
      </c>
      <c r="AH11" s="69" t="s">
        <v>10</v>
      </c>
      <c r="AI11" s="76">
        <f>IF($BK$8+$BK$9&gt;0,$BK$9,"")</f>
        <v>2</v>
      </c>
      <c r="AJ11" s="77">
        <f>SUM(AV14,AW14,AX14,BB8,BC8,BD8,BB15,BC15,BD15,BH8,BI8,BJ8,BH14,BI14,BJ14,BN8,BO8,BP8,BN18,BO18,BP18)</f>
        <v>67</v>
      </c>
      <c r="AK11" s="78" t="s">
        <v>10</v>
      </c>
      <c r="AL11" s="79">
        <f>SUM(AV15,AW15,AX15,BB9,BC9,BD9,BB14,BC14,BD14,BH9,BI9,BJ9,BH15,BI15,BJ15,BN9,BO9,BP9,BN17,BO17,BP17)</f>
        <v>53</v>
      </c>
      <c r="AM11" s="80">
        <f>SUM($L$11,$O$11,$U$11,$X$11,$AA$11,$AD$11,$AG$11)</f>
        <v>8</v>
      </c>
      <c r="AN11" s="81" t="s">
        <v>10</v>
      </c>
      <c r="AO11" s="82">
        <f>SUM($N$11,$Q$11,$W$11,$Z$11,$AC$11,$AF$11,$AI$11)</f>
        <v>8</v>
      </c>
      <c r="AP11" s="83">
        <f>IF($L$11&gt;$N$11,1,0)+IF($O$11&gt;$Q$11,1,0)+IF($U$11&gt;$W$11,1,0)+IF($X$11&gt;$Z$11,1,0)+IF($AA$11&gt;$AC$11,1,0)+IF($AD$11&gt;$AF$11,1,0)+IF($AG$11&gt;$AI$11,1,0)</f>
        <v>3</v>
      </c>
      <c r="AQ11" s="84" t="s">
        <v>10</v>
      </c>
      <c r="AR11" s="85">
        <f>IF($N$11&gt;$L$11,1,0)+IF($Q$11&gt;$O$11,1,0)+IF($W$11&gt;$U$11,1,0)+IF($Z$11&gt;$X$11,1,0)+IF($AC$11&gt;$AA$11,1,0)+IF($AF$11&gt;$AD$11,1,0)+IF($AI$11&gt;$AG$11,1,0)</f>
        <v>3</v>
      </c>
      <c r="AS11" s="86">
        <f t="shared" si="7"/>
        <v>4</v>
      </c>
      <c r="AT11" s="17"/>
      <c r="AU11" s="32" t="str">
        <f>$L$21</f>
        <v>Shimomura</v>
      </c>
      <c r="AV11" s="90">
        <v>6</v>
      </c>
      <c r="AW11" s="90">
        <v>6</v>
      </c>
      <c r="AX11" s="90"/>
      <c r="AY11" s="30">
        <f>IF(AV11&gt;AV12,1,0)+IF(AW11&gt;AW12,1,0)+IF(AX11&gt;AX12,1,0)</f>
        <v>2</v>
      </c>
      <c r="AZ11" s="31"/>
      <c r="BA11" s="32" t="str">
        <f>$L$27</f>
        <v>Velder</v>
      </c>
      <c r="BB11" s="29">
        <v>1</v>
      </c>
      <c r="BC11" s="29">
        <v>0</v>
      </c>
      <c r="BD11" s="29"/>
      <c r="BE11" s="30">
        <f>IF(BB11&gt;BB12,1,0)+IF(BC11&gt;BC12,1,0)+IF(BD11&gt;BD12,1,0)</f>
        <v>0</v>
      </c>
      <c r="BF11" s="33"/>
      <c r="BG11" s="28" t="str">
        <f>$L$19</f>
        <v>Bassen-Metz</v>
      </c>
      <c r="BH11" s="29"/>
      <c r="BI11" s="29"/>
      <c r="BJ11" s="29"/>
      <c r="BK11" s="30">
        <f>IF(BH11&gt;BH12,1,0)+IF(BI11&gt;BI12,1,0)+IF(BJ11&gt;BJ12,1,0)</f>
        <v>0</v>
      </c>
      <c r="BL11" s="34"/>
      <c r="BM11" s="28" t="str">
        <f>$L$19</f>
        <v>Bassen-Metz</v>
      </c>
      <c r="BN11" s="29">
        <v>0</v>
      </c>
      <c r="BO11" s="29">
        <v>0</v>
      </c>
      <c r="BP11" s="29"/>
      <c r="BQ11" s="30">
        <f>IF(BN11&gt;BN12,1,0)+IF(BO11&gt;BO12,1,0)+IF(BP11&gt;BP12,1,0)</f>
        <v>0</v>
      </c>
      <c r="BR11" s="22"/>
    </row>
    <row r="12" spans="1:70" s="23" customFormat="1" ht="34.9" customHeight="1" thickBot="1" x14ac:dyDescent="0.25">
      <c r="A12" s="15"/>
      <c r="B12" s="36">
        <f t="shared" si="0"/>
        <v>2.0101119999999999</v>
      </c>
      <c r="C12" s="37">
        <f t="shared" si="1"/>
        <v>2</v>
      </c>
      <c r="D12" s="38" t="str">
        <f>$L$25</f>
        <v>Thomas</v>
      </c>
      <c r="E12" s="39">
        <f t="shared" si="2"/>
        <v>63</v>
      </c>
      <c r="F12" s="40">
        <f t="shared" si="3"/>
        <v>11</v>
      </c>
      <c r="G12" s="41">
        <f t="shared" si="4"/>
        <v>5</v>
      </c>
      <c r="H12" s="42">
        <f>SMALL($B$9:$B$16,4)</f>
        <v>4.0404109999999998</v>
      </c>
      <c r="I12" s="37">
        <f t="shared" si="5"/>
        <v>4</v>
      </c>
      <c r="J12" s="43" t="str">
        <f t="shared" si="6"/>
        <v>Stübler</v>
      </c>
      <c r="K12" s="44" t="str">
        <f>$L$25</f>
        <v>Thomas</v>
      </c>
      <c r="L12" s="68">
        <f>IF($BE$20+$BE$21&gt;0,$BE$21,"")</f>
        <v>2</v>
      </c>
      <c r="M12" s="69" t="s">
        <v>10</v>
      </c>
      <c r="N12" s="70">
        <f>IF($BE$20+$BE$21&gt;0,$BE$20,"")</f>
        <v>0</v>
      </c>
      <c r="O12" s="74">
        <f>IF($BK$26+$BK$27&gt;0,$BK$27,"")</f>
        <v>2</v>
      </c>
      <c r="P12" s="69" t="s">
        <v>10</v>
      </c>
      <c r="Q12" s="70">
        <f>IF($BK$26+$BK$27&gt;0,$BK$26,"")</f>
        <v>0</v>
      </c>
      <c r="R12" s="74">
        <f>IF($BE$8+$BE$9&gt;0,$BE$9,"")</f>
        <v>2</v>
      </c>
      <c r="S12" s="69" t="s">
        <v>10</v>
      </c>
      <c r="T12" s="70">
        <f>IF($BE$8+$BE$9&gt;0,$BE$8,"")</f>
        <v>0</v>
      </c>
      <c r="U12" s="91"/>
      <c r="V12" s="92"/>
      <c r="W12" s="93"/>
      <c r="X12" s="74">
        <f>IF($AY$17+$AY$18&gt;0,$AY$17,"")</f>
        <v>2</v>
      </c>
      <c r="Y12" s="89" t="s">
        <v>10</v>
      </c>
      <c r="Z12" s="70">
        <f>IF($AY$17+$AY$18&gt;0,$AY$18,"")</f>
        <v>0</v>
      </c>
      <c r="AA12" s="74">
        <f>IF($BQ$20+$BQ$21&gt;0,$BQ$20,"")</f>
        <v>2</v>
      </c>
      <c r="AB12" s="69" t="s">
        <v>10</v>
      </c>
      <c r="AC12" s="70">
        <f>IF($BQ$20+$BQ$21&gt;0,$BQ$21,"")</f>
        <v>0</v>
      </c>
      <c r="AD12" s="74">
        <f>IF($BE$26+$BE$27&gt;0,$BE$26,"")</f>
        <v>2</v>
      </c>
      <c r="AE12" s="69" t="s">
        <v>10</v>
      </c>
      <c r="AF12" s="70">
        <f>IF($BE$26+$BE$27&gt;0,$BE$27,"")</f>
        <v>0</v>
      </c>
      <c r="AG12" s="74">
        <f>IF($BK$20+$BK$21&gt;0,$BK$20,"")</f>
        <v>1</v>
      </c>
      <c r="AH12" s="69" t="s">
        <v>10</v>
      </c>
      <c r="AI12" s="76">
        <f>IF($BK$20+$BK$21&gt;0,$BK$21,"")</f>
        <v>2</v>
      </c>
      <c r="AJ12" s="77">
        <f>SUM(AV17,AW17,AX17,BB9,BC9,BD9,BB21,BC21,BD21,BB26,BC26,BD26,BH20,BI20,BJ20,BH27,BI27,BJ27,BN20,BO20,BP20)</f>
        <v>96</v>
      </c>
      <c r="AK12" s="78" t="s">
        <v>10</v>
      </c>
      <c r="AL12" s="79">
        <f>SUM(AV18,AW18,AX18,BB8,BC8,BD8,BB20,BC20,BD20,BB27,BC27,BD27,BH21,BI21,BJ21,BH26,BI26,BJ26,BN21,BO21,BP21)</f>
        <v>33</v>
      </c>
      <c r="AM12" s="80">
        <f>SUM($L$12,$O$12,$R$12,$X$12,$AA$12,$AD$12,$AG$12)</f>
        <v>13</v>
      </c>
      <c r="AN12" s="81" t="s">
        <v>10</v>
      </c>
      <c r="AO12" s="82">
        <f>SUM($N$12,$Q$12,$T$12,$Z$12,$AC$12,$AF$12,$AI$12)</f>
        <v>2</v>
      </c>
      <c r="AP12" s="83">
        <f>IF($L$12&gt;$N$12,1,0)+IF($O$12&gt;$Q$12,1,0)+IF($R$12&gt;$T$12,1,0)+IF($X$12&gt;$Z$12,1,0)+IF($AA$12&gt;$AC$12,1,0)+IF($AD$12&gt;$AF$12,1,0)+IF($AG$12&gt;$AI$12,1,0)</f>
        <v>6</v>
      </c>
      <c r="AQ12" s="84" t="s">
        <v>10</v>
      </c>
      <c r="AR12" s="85">
        <f>IF($N$12&gt;$L$12,1,0)+IF($Q$12&gt;$O$12,1,0)+IF($T$12&gt;$R$12,1,0)+IF($Z$12&gt;$X$12,1,0)+IF($AC$12&gt;$AA$12,1,0)+IF($AF$12&gt;$AD$12,1,0)+IF($AI$12&gt;$AG$12,1,0)</f>
        <v>1</v>
      </c>
      <c r="AS12" s="86">
        <f t="shared" si="7"/>
        <v>2</v>
      </c>
      <c r="AT12" s="17"/>
      <c r="AU12" s="63" t="str">
        <f>$L$31</f>
        <v>Hempel-Stuck</v>
      </c>
      <c r="AV12" s="64">
        <v>4</v>
      </c>
      <c r="AW12" s="64">
        <v>4</v>
      </c>
      <c r="AX12" s="64"/>
      <c r="AY12" s="67">
        <f>IF(AV12&gt;AV11,1,0)+IF(AW12&gt;AW11,1,0)+IF(AX12&gt;AX11,1,0)</f>
        <v>0</v>
      </c>
      <c r="AZ12" s="31"/>
      <c r="BA12" s="63" t="str">
        <f>$L$33</f>
        <v>Goldammer</v>
      </c>
      <c r="BB12" s="64">
        <v>6</v>
      </c>
      <c r="BC12" s="64">
        <v>6</v>
      </c>
      <c r="BD12" s="64"/>
      <c r="BE12" s="67">
        <f>IF(BB12&gt;BB11,1,0)+IF(BC12&gt;BC11,1,0)+IF(BD12&gt;BD11,1,0)</f>
        <v>2</v>
      </c>
      <c r="BF12" s="33"/>
      <c r="BG12" s="63" t="str">
        <f>$L$21</f>
        <v>Shimomura</v>
      </c>
      <c r="BH12" s="64"/>
      <c r="BI12" s="64"/>
      <c r="BJ12" s="64"/>
      <c r="BK12" s="67">
        <f>IF(BH12&gt;BH11,1,0)+IF(BI12&gt;BI11,1,0)+IF(BJ12&gt;BJ11,1,0)</f>
        <v>0</v>
      </c>
      <c r="BL12" s="34"/>
      <c r="BM12" s="63" t="str">
        <f>$L$31</f>
        <v>Hempel-Stuck</v>
      </c>
      <c r="BN12" s="64">
        <v>6</v>
      </c>
      <c r="BO12" s="64">
        <v>6</v>
      </c>
      <c r="BP12" s="64"/>
      <c r="BQ12" s="67">
        <f>IF(BN12&gt;BN11,1,0)+IF(BO12&gt;BO11,1,0)+IF(BP12&gt;BP11,1,0)</f>
        <v>2</v>
      </c>
      <c r="BR12" s="22"/>
    </row>
    <row r="13" spans="1:70" s="23" customFormat="1" ht="34.9" customHeight="1" x14ac:dyDescent="0.2">
      <c r="A13" s="15"/>
      <c r="B13" s="36">
        <f t="shared" si="0"/>
        <v>5.0506130000000002</v>
      </c>
      <c r="C13" s="37">
        <f t="shared" si="1"/>
        <v>5</v>
      </c>
      <c r="D13" s="38" t="str">
        <f>$L$27</f>
        <v>Velder</v>
      </c>
      <c r="E13" s="39">
        <f t="shared" si="2"/>
        <v>-25</v>
      </c>
      <c r="F13" s="40">
        <f t="shared" si="3"/>
        <v>-3</v>
      </c>
      <c r="G13" s="41">
        <f t="shared" si="4"/>
        <v>-1</v>
      </c>
      <c r="H13" s="42">
        <f>SMALL($B$9:$B$16,5)</f>
        <v>5.0506130000000002</v>
      </c>
      <c r="I13" s="37">
        <f t="shared" si="5"/>
        <v>5</v>
      </c>
      <c r="J13" s="43" t="str">
        <f t="shared" si="6"/>
        <v>Velder</v>
      </c>
      <c r="K13" s="44" t="str">
        <f>$L$27</f>
        <v>Velder</v>
      </c>
      <c r="L13" s="68" t="str">
        <f>IF($BK$23+$BK$24&gt;0,$BK$24,"")</f>
        <v/>
      </c>
      <c r="M13" s="69" t="s">
        <v>10</v>
      </c>
      <c r="N13" s="70" t="str">
        <f>IF($BK$23+$BK$24&gt;0,$BK$23,"")</f>
        <v/>
      </c>
      <c r="O13" s="74">
        <f>IF($AY$26+$AY$27&gt;0,$AY$27,"")</f>
        <v>2</v>
      </c>
      <c r="P13" s="69" t="s">
        <v>10</v>
      </c>
      <c r="Q13" s="70">
        <f>IF($AY$26+$AY$27&gt;0,$AY$26,"")</f>
        <v>1</v>
      </c>
      <c r="R13" s="74">
        <f>IF($BQ$8+$BQ$9&gt;0,$BQ$9,"")</f>
        <v>2</v>
      </c>
      <c r="S13" s="69" t="s">
        <v>10</v>
      </c>
      <c r="T13" s="70">
        <f>IF($BQ$8+$BQ$9&gt;0,$BQ$8,"")</f>
        <v>2</v>
      </c>
      <c r="U13" s="74">
        <f>IF($AY$17+$AY$18&gt;0,$AY$18,"")</f>
        <v>0</v>
      </c>
      <c r="V13" s="75" t="s">
        <v>10</v>
      </c>
      <c r="W13" s="70">
        <f>IF($AY$17+$AY$18&gt;0,$AY$17,"")</f>
        <v>2</v>
      </c>
      <c r="X13" s="91"/>
      <c r="Y13" s="94"/>
      <c r="Z13" s="93"/>
      <c r="AA13" s="74">
        <f>IF($BE$23+$BE$24&gt;0,$BE$23,"")</f>
        <v>2</v>
      </c>
      <c r="AB13" s="95" t="s">
        <v>10</v>
      </c>
      <c r="AC13" s="70">
        <f>IF($BE$23+$BE$24&gt;0,$BE$24,"")</f>
        <v>0</v>
      </c>
      <c r="AD13" s="74">
        <f>IF($BQ$23+$BQ$24&gt;0,$BQ$23,"")</f>
        <v>0</v>
      </c>
      <c r="AE13" s="69" t="s">
        <v>10</v>
      </c>
      <c r="AF13" s="70">
        <f>IF($BQ$23+$BQ$24&gt;0,$BQ$24,"")</f>
        <v>2</v>
      </c>
      <c r="AG13" s="74">
        <f>IF($BE$11+$BE$12&gt;0,$BE$11,"")</f>
        <v>0</v>
      </c>
      <c r="AH13" s="69" t="s">
        <v>10</v>
      </c>
      <c r="AI13" s="76">
        <f>IF($BE$11+$BE$12&gt;0,$BE$12,"")</f>
        <v>2</v>
      </c>
      <c r="AJ13" s="96">
        <f>SUM(AV18,AW18,AX18,AV27,AW27,AX27,BB11,BC11,BD11,BB23,BC23,BD23,BH24,BI24,BJ24,BN9,BO9,BP9,BN23,BO23,BP23)</f>
        <v>43</v>
      </c>
      <c r="AK13" s="78" t="s">
        <v>10</v>
      </c>
      <c r="AL13" s="79">
        <f>SUM(AV17,AW17,AX17,AV26,AW26,AX26,BB12,BC12,BD12,BB24,BC24,BD24,BH23,BI23,BJ23,BN8,BO8,BP8,BN24,BO24,BP24)</f>
        <v>68</v>
      </c>
      <c r="AM13" s="80">
        <f>SUM($L$13,$O$13,$R$13,$U$13,$AA$13,$AD$13,$AG$13)</f>
        <v>6</v>
      </c>
      <c r="AN13" s="81" t="s">
        <v>10</v>
      </c>
      <c r="AO13" s="82">
        <f>SUM($N$13,$Q$13,$T$13,$W$13,$AC$13,$AF$13,$AI$13)</f>
        <v>9</v>
      </c>
      <c r="AP13" s="83">
        <f>IF($L$13&gt;$N$13,1,0)+IF($O$13&gt;$Q$13,1,0)+IF($R$13&gt;$T$13,1,0)+IF($U$13&gt;$W$13,1,0)+IF($AA$13&gt;$AC$13,1,0)+IF($AD$13&gt;$AF$13,1,0)+IF($AG$13&gt;$AI$13,1,0)</f>
        <v>2</v>
      </c>
      <c r="AQ13" s="84" t="s">
        <v>10</v>
      </c>
      <c r="AR13" s="85">
        <f>IF($N$13&gt;$L$13,1,0)+IF($Q$13&gt;$O$13,1,0)+IF($T$13&gt;$R$13,1,0)+IF($W$13&gt;$U$13,1,0)+IF($AC$13&gt;$AA$13,1,0)+IF($AF$13&gt;$AD$13,1,0)+IF($AI$13&gt;$AG$13,1,0)</f>
        <v>3</v>
      </c>
      <c r="AS13" s="86">
        <f t="shared" si="7"/>
        <v>5</v>
      </c>
      <c r="AT13" s="17"/>
      <c r="AU13" s="97"/>
      <c r="AV13" s="98"/>
      <c r="AW13" s="98"/>
      <c r="AX13" s="98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22"/>
    </row>
    <row r="14" spans="1:70" s="23" customFormat="1" ht="34.9" customHeight="1" x14ac:dyDescent="0.2">
      <c r="A14" s="15"/>
      <c r="B14" s="36">
        <f t="shared" si="0"/>
        <v>8.0808140000000002</v>
      </c>
      <c r="C14" s="37">
        <f t="shared" si="1"/>
        <v>8</v>
      </c>
      <c r="D14" s="38" t="str">
        <f>$L$29</f>
        <v>von Danwitz</v>
      </c>
      <c r="E14" s="39">
        <f t="shared" si="2"/>
        <v>-56</v>
      </c>
      <c r="F14" s="40">
        <f t="shared" si="3"/>
        <v>-12</v>
      </c>
      <c r="G14" s="41">
        <f t="shared" si="4"/>
        <v>-6</v>
      </c>
      <c r="H14" s="42">
        <f>SMALL($B$9:$B$16,6)</f>
        <v>6.0505099999999992</v>
      </c>
      <c r="I14" s="37">
        <f t="shared" si="5"/>
        <v>6</v>
      </c>
      <c r="J14" s="43" t="str">
        <f t="shared" si="6"/>
        <v>Shimomura</v>
      </c>
      <c r="K14" s="44" t="str">
        <f>$L$29</f>
        <v>von Danwitz</v>
      </c>
      <c r="L14" s="68" t="str">
        <f>IF($AY$23+$AY$24&gt;0,$AY$24,"")</f>
        <v/>
      </c>
      <c r="M14" s="69" t="s">
        <v>10</v>
      </c>
      <c r="N14" s="70" t="str">
        <f>IF($AY$23+$AY$24&gt;0,$AY$23,"")</f>
        <v/>
      </c>
      <c r="O14" s="74">
        <f>IF($BK$17+$BK$18&gt;0,$BK$18,"")</f>
        <v>0</v>
      </c>
      <c r="P14" s="69" t="s">
        <v>10</v>
      </c>
      <c r="Q14" s="70">
        <f>IF($BK$17+$BK$18&gt;0,$BK$17,"")</f>
        <v>2</v>
      </c>
      <c r="R14" s="74">
        <f>IF($AY$14+$AY$15&gt;0,$AY$15,"")</f>
        <v>0</v>
      </c>
      <c r="S14" s="69" t="s">
        <v>10</v>
      </c>
      <c r="T14" s="70">
        <f>IF($AY$14+$AY$15&gt;0,$AY$14,"")</f>
        <v>2</v>
      </c>
      <c r="U14" s="74">
        <f>IF($BQ$20+$BQ$21&gt;0,$BQ$21,"")</f>
        <v>0</v>
      </c>
      <c r="V14" s="75" t="s">
        <v>10</v>
      </c>
      <c r="W14" s="70">
        <f>IF($BQ$20+$BQ$21&gt;0,$BQ$20,"")</f>
        <v>2</v>
      </c>
      <c r="X14" s="74">
        <f>IF($BE$23+$BE$24&gt;0,$BE$24,"")</f>
        <v>0</v>
      </c>
      <c r="Y14" s="69" t="s">
        <v>10</v>
      </c>
      <c r="Z14" s="70">
        <f>IF($BE$23+$BE$24&gt;0,$BE$23,"")</f>
        <v>2</v>
      </c>
      <c r="AA14" s="100"/>
      <c r="AB14" s="101"/>
      <c r="AC14" s="102"/>
      <c r="AD14" s="74">
        <f>IF($BE$17+$BE$18&gt;0,$BE$17,"")</f>
        <v>0</v>
      </c>
      <c r="AE14" s="69" t="s">
        <v>10</v>
      </c>
      <c r="AF14" s="70">
        <f>IF($BE$17+$BE$18&gt;0,$BE$18,"")</f>
        <v>2</v>
      </c>
      <c r="AG14" s="74">
        <f>IF($BQ$14+$BQ$15&gt;0,$BQ$14,"")</f>
        <v>0</v>
      </c>
      <c r="AH14" s="69" t="s">
        <v>10</v>
      </c>
      <c r="AI14" s="76">
        <f>IF($BQ$14+$BQ$15&gt;0,$BQ$15,"")</f>
        <v>2</v>
      </c>
      <c r="AJ14" s="77">
        <f>SUM(AV15,AW15,AX15,AV24,AW24,AX24,BB17,BC17,BD17,BB24,BC24,BD24,BH18,BI18,BJ18,BN14,BO14,BP14,BN21,BO21,BP21)</f>
        <v>16</v>
      </c>
      <c r="AK14" s="78" t="s">
        <v>10</v>
      </c>
      <c r="AL14" s="79">
        <f>SUM(AV14,AW14,AX14,AV23,AW23,AX23,BB18,BC18,BD18,BB23,BC23,BD23,BH17,BI17,BJ17,BN15,BO15,BP15,BN20,BO20,BP20)</f>
        <v>72</v>
      </c>
      <c r="AM14" s="80">
        <f>SUM($L$14,$O$14,$R$14,$U$14,$X$14,$AD$14,$AG$14)</f>
        <v>0</v>
      </c>
      <c r="AN14" s="81" t="s">
        <v>10</v>
      </c>
      <c r="AO14" s="82">
        <f>SUM($N$14,$Q$14,$T$14,$W$14,$Z$14,$AF$14,$AI$14)</f>
        <v>12</v>
      </c>
      <c r="AP14" s="83">
        <f>IF($L$14&gt;$N$14,1,0)+IF($O$14&gt;$Q$14,1,0)+IF($R$14&gt;$T$14,1,0)+IF($U$14&gt;$W$14,1,0)+IF($X$14&gt;$Z$14,1,0)+IF($AD$14&gt;$AF$14,1,0)+IF($AG$14&gt;$AI$14,1,0)</f>
        <v>0</v>
      </c>
      <c r="AQ14" s="84" t="s">
        <v>10</v>
      </c>
      <c r="AR14" s="85">
        <f>IF($N$14&gt;$L$14,1,0)+IF($Q$14&gt;$O$14,1,0)+IF($T$14&gt;$R$14,1,0)+IF($W$14&gt;$U$14,1,0)+IF($Z$14&gt;$X$14,1,0)+IF($AF$14&gt;$AD$14,1,0)+IF($AI$14&gt;$AG$14,1,0)</f>
        <v>6</v>
      </c>
      <c r="AS14" s="86">
        <f t="shared" si="7"/>
        <v>8</v>
      </c>
      <c r="AT14" s="17"/>
      <c r="AU14" s="32" t="str">
        <f>$L$23</f>
        <v>Stübler</v>
      </c>
      <c r="AV14" s="90">
        <v>6</v>
      </c>
      <c r="AW14" s="90">
        <v>6</v>
      </c>
      <c r="AX14" s="90"/>
      <c r="AY14" s="30">
        <f>IF(AV14&gt;AV15,1,0)+IF(AW14&gt;AW15,1,0)+IF(AX14&gt;AX15,1,0)</f>
        <v>2</v>
      </c>
      <c r="AZ14" s="31"/>
      <c r="BA14" s="32" t="str">
        <f>$L$21</f>
        <v>Shimomura</v>
      </c>
      <c r="BB14" s="29">
        <v>1</v>
      </c>
      <c r="BC14" s="29">
        <v>5</v>
      </c>
      <c r="BD14" s="29"/>
      <c r="BE14" s="30">
        <f>IF(BB14&gt;BB15,1,0)+IF(BC14&gt;BC15,1,0)+IF(BD14&gt;BD15,1,0)</f>
        <v>0</v>
      </c>
      <c r="BF14" s="33"/>
      <c r="BG14" s="32" t="str">
        <f>$L$23</f>
        <v>Stübler</v>
      </c>
      <c r="BH14" s="29">
        <v>4</v>
      </c>
      <c r="BI14" s="29">
        <v>4</v>
      </c>
      <c r="BJ14" s="29"/>
      <c r="BK14" s="30">
        <f>IF(BH14&gt;BH15,1,0)+IF(BI14&gt;BI15,1,0)+IF(BJ14&gt;BJ15,1,0)</f>
        <v>0</v>
      </c>
      <c r="BL14" s="99"/>
      <c r="BM14" s="32" t="str">
        <f>$L$29</f>
        <v>von Danwitz</v>
      </c>
      <c r="BN14" s="29">
        <v>1</v>
      </c>
      <c r="BO14" s="29">
        <v>3</v>
      </c>
      <c r="BP14" s="29"/>
      <c r="BQ14" s="30">
        <f>IF(BN14&gt;BN15,1,0)+IF(BO14&gt;BO15,1,0)+IF(BP14&gt;BP15,1,0)</f>
        <v>0</v>
      </c>
      <c r="BR14" s="22"/>
    </row>
    <row r="15" spans="1:70" s="23" customFormat="1" ht="34.9" customHeight="1" thickBot="1" x14ac:dyDescent="0.25">
      <c r="A15" s="15"/>
      <c r="B15" s="36">
        <f t="shared" si="0"/>
        <v>3.0303149999999999</v>
      </c>
      <c r="C15" s="37">
        <f t="shared" si="1"/>
        <v>3</v>
      </c>
      <c r="D15" s="38" t="str">
        <f>$L$31</f>
        <v>Hempel-Stuck</v>
      </c>
      <c r="E15" s="39">
        <f t="shared" si="2"/>
        <v>15</v>
      </c>
      <c r="F15" s="40">
        <f t="shared" si="3"/>
        <v>2</v>
      </c>
      <c r="G15" s="41">
        <f t="shared" si="4"/>
        <v>1</v>
      </c>
      <c r="H15" s="42">
        <f>SMALL($B$9:$B$16,7)</f>
        <v>7.0707090000000008</v>
      </c>
      <c r="I15" s="37">
        <f t="shared" si="5"/>
        <v>7</v>
      </c>
      <c r="J15" s="43" t="str">
        <f t="shared" si="6"/>
        <v>Bassen-Metz</v>
      </c>
      <c r="K15" s="44" t="str">
        <f>$L$31</f>
        <v>Hempel-Stuck</v>
      </c>
      <c r="L15" s="68">
        <f>IF($BQ$11+$BQ$12&gt;0,$BQ$12,"")</f>
        <v>2</v>
      </c>
      <c r="M15" s="69" t="s">
        <v>10</v>
      </c>
      <c r="N15" s="70">
        <f>IF($BQ$11+$BQ$12&gt;0,$BQ$11,"")</f>
        <v>0</v>
      </c>
      <c r="O15" s="74">
        <f>IF($AY$11+$AY$12&gt;0,$AY$12,"")</f>
        <v>0</v>
      </c>
      <c r="P15" s="69" t="s">
        <v>10</v>
      </c>
      <c r="Q15" s="70">
        <f>IF($AY$11+$AY$12&gt;0,$AY$11,"")</f>
        <v>2</v>
      </c>
      <c r="R15" s="74">
        <f>IF($BK$14+$BK$15&gt;0,$BK$15,"")</f>
        <v>2</v>
      </c>
      <c r="S15" s="69" t="s">
        <v>10</v>
      </c>
      <c r="T15" s="70">
        <f>IF($BK$14+$BK$15&gt;0,$BK$14,"")</f>
        <v>0</v>
      </c>
      <c r="U15" s="74">
        <f>IF($BE$26+$BE$27&gt;0,$BE$27,"")</f>
        <v>0</v>
      </c>
      <c r="V15" s="75" t="s">
        <v>10</v>
      </c>
      <c r="W15" s="70">
        <f>IF($BE$26+$BE$27&gt;0,$BE$26,"")</f>
        <v>2</v>
      </c>
      <c r="X15" s="74">
        <f>IF($BQ$23+$BQ$24&gt;0,$BQ$24,"")</f>
        <v>2</v>
      </c>
      <c r="Y15" s="69" t="s">
        <v>10</v>
      </c>
      <c r="Z15" s="70">
        <f>IF($BQ$23+$BQ$24&gt;0,$BQ$23,"")</f>
        <v>0</v>
      </c>
      <c r="AA15" s="74">
        <f>IF($BE$17+$BE$18&gt;0,$BE$18,"")</f>
        <v>2</v>
      </c>
      <c r="AB15" s="75" t="s">
        <v>10</v>
      </c>
      <c r="AC15" s="70">
        <f>IF($BE$17+$BE$18&gt;0,$BE$17,"")</f>
        <v>0</v>
      </c>
      <c r="AD15" s="71"/>
      <c r="AE15" s="72"/>
      <c r="AF15" s="73"/>
      <c r="AG15" s="74">
        <f>IF($AY$20+$AY$21&gt;0,$AY$20,"")</f>
        <v>0</v>
      </c>
      <c r="AH15" s="69" t="s">
        <v>10</v>
      </c>
      <c r="AI15" s="76">
        <f>IF($AY$20+$AY$21&gt;0,$AY$21,"")</f>
        <v>2</v>
      </c>
      <c r="AJ15" s="77">
        <f>SUM(AV12,AW12,AX12,AV20,AW20,AX20,BB18,BC18,BD18,BB27,BC27,BD27,BH15,BI15,BJ15,BN12,BO12,BP12,BN24,BO24,BP24)</f>
        <v>64</v>
      </c>
      <c r="AK15" s="78" t="s">
        <v>10</v>
      </c>
      <c r="AL15" s="79">
        <f>SUM(AV11,AW11,AX11,AV21,AW21,AX21,BB17,BC17,BD17,BB26,BC26,BD26,BH14,BI14,BJ14,BN11,BO11,BP11,BN23,BO23,BP23)</f>
        <v>49</v>
      </c>
      <c r="AM15" s="80">
        <f>SUM($L$15,$O$15,$R$15,$U$15,$X$15,$AA$15,$AG$15)</f>
        <v>8</v>
      </c>
      <c r="AN15" s="81" t="s">
        <v>10</v>
      </c>
      <c r="AO15" s="82">
        <f>SUM($N$15,$Q$15,$T$15,$W$15,$Z$15,$AC$15,$AI$15)</f>
        <v>6</v>
      </c>
      <c r="AP15" s="83">
        <f>IF($L$15&gt;$N$15,1,0)+IF($O$15&gt;$Q$15,1,0)+IF($R$15&gt;$T$15,1,0)+IF($U$15&gt;$W$15,1,0)+IF($X$15&gt;$Z$15,1,0)+IF($AA$15&gt;$AC$15,1,0)+IF($AG$15&gt;$AI$15,1,0)</f>
        <v>4</v>
      </c>
      <c r="AQ15" s="84" t="s">
        <v>10</v>
      </c>
      <c r="AR15" s="85">
        <f>IF($N$15&gt;$L$15,1,0)+IF($Q$15&gt;$O$15,1,0)+IF($T$15&gt;$R$15,1,0)+IF($W$15&gt;$U$15,1,0)+IF($Z$15&gt;$X$15,1,0)+IF($AC$15&gt;$AA$15,1,0)+IF($AI$15&gt;$AG$15,1,0)</f>
        <v>3</v>
      </c>
      <c r="AS15" s="86">
        <f t="shared" si="7"/>
        <v>3</v>
      </c>
      <c r="AT15" s="17"/>
      <c r="AU15" s="63" t="str">
        <f>$L$29</f>
        <v>von Danwitz</v>
      </c>
      <c r="AV15" s="64">
        <v>3</v>
      </c>
      <c r="AW15" s="64">
        <v>0</v>
      </c>
      <c r="AX15" s="64"/>
      <c r="AY15" s="67">
        <f>IF(AV15&gt;AV14,1,0)+IF(AW15&gt;AW14,1,0)+IF(AX15&gt;AX14,1,0)</f>
        <v>0</v>
      </c>
      <c r="AZ15" s="31"/>
      <c r="BA15" s="63" t="str">
        <f>$L$23</f>
        <v>Stübler</v>
      </c>
      <c r="BB15" s="64">
        <v>6</v>
      </c>
      <c r="BC15" s="64">
        <v>7</v>
      </c>
      <c r="BD15" s="64"/>
      <c r="BE15" s="67">
        <f>IF(BB15&gt;BB14,1,0)+IF(BC15&gt;BC14,1,0)+IF(BD15&gt;BD14,1,0)</f>
        <v>2</v>
      </c>
      <c r="BF15" s="33"/>
      <c r="BG15" s="63" t="str">
        <f>$L$31</f>
        <v>Hempel-Stuck</v>
      </c>
      <c r="BH15" s="64">
        <v>6</v>
      </c>
      <c r="BI15" s="64">
        <v>6</v>
      </c>
      <c r="BJ15" s="64"/>
      <c r="BK15" s="67">
        <f>IF(BH15&gt;BH14,1,0)+IF(BI15&gt;BI14,1,0)+IF(BJ15&gt;BJ14,1,0)</f>
        <v>2</v>
      </c>
      <c r="BL15" s="34"/>
      <c r="BM15" s="63" t="str">
        <f>$L$33</f>
        <v>Goldammer</v>
      </c>
      <c r="BN15" s="64">
        <v>6</v>
      </c>
      <c r="BO15" s="64">
        <v>6</v>
      </c>
      <c r="BP15" s="64"/>
      <c r="BQ15" s="67">
        <f>IF(BN15&gt;BN14,1,0)+IF(BO15&gt;BO14,1,0)+IF(BP15&gt;BP14,1,0)</f>
        <v>2</v>
      </c>
      <c r="BR15" s="22"/>
    </row>
    <row r="16" spans="1:70" s="23" customFormat="1" ht="34.9" customHeight="1" thickBot="1" x14ac:dyDescent="0.25">
      <c r="A16" s="15"/>
      <c r="B16" s="103">
        <f t="shared" si="0"/>
        <v>1.010216</v>
      </c>
      <c r="C16" s="41">
        <f t="shared" si="1"/>
        <v>1</v>
      </c>
      <c r="D16" s="104" t="str">
        <f>$L$33</f>
        <v>Goldammer</v>
      </c>
      <c r="E16" s="39">
        <f t="shared" si="2"/>
        <v>38</v>
      </c>
      <c r="F16" s="40">
        <f t="shared" si="3"/>
        <v>11</v>
      </c>
      <c r="G16" s="41">
        <f t="shared" si="4"/>
        <v>6</v>
      </c>
      <c r="H16" s="105">
        <f>SMALL($B$9:$B$16,8)</f>
        <v>8.0808140000000002</v>
      </c>
      <c r="I16" s="106">
        <f t="shared" si="5"/>
        <v>8</v>
      </c>
      <c r="J16" s="107" t="str">
        <f t="shared" si="6"/>
        <v>von Danwitz</v>
      </c>
      <c r="K16" s="44" t="str">
        <f>$L$33</f>
        <v>Goldammer</v>
      </c>
      <c r="L16" s="108" t="str">
        <f>IF($AY$8+$AY$9&gt;0,$AY$9,"")</f>
        <v/>
      </c>
      <c r="M16" s="109" t="s">
        <v>10</v>
      </c>
      <c r="N16" s="110" t="str">
        <f>IF($AY$8+$AY$9&gt;0,$AY$8,"")</f>
        <v/>
      </c>
      <c r="O16" s="111">
        <f>IF($BQ$26+$BQ$27&gt;0,$BQ$27,"")</f>
        <v>2</v>
      </c>
      <c r="P16" s="109" t="s">
        <v>10</v>
      </c>
      <c r="Q16" s="110">
        <f>IF($BQ$26+$BQ$27&gt;0,$BQ$26,"")</f>
        <v>0</v>
      </c>
      <c r="R16" s="111">
        <f>IF($BK$8+$BK$9&gt;0,$BK$9,"")</f>
        <v>2</v>
      </c>
      <c r="S16" s="109" t="s">
        <v>10</v>
      </c>
      <c r="T16" s="110">
        <f>IF($BK$8+$BK$9&gt;0,$BK$8,"")</f>
        <v>0</v>
      </c>
      <c r="U16" s="111">
        <f>IF($BK$20+$BK$21&gt;0,$BK$21,"")</f>
        <v>2</v>
      </c>
      <c r="V16" s="112" t="s">
        <v>10</v>
      </c>
      <c r="W16" s="110">
        <f>IF($BK$20+$BK$21&gt;0,$BK$20,"")</f>
        <v>1</v>
      </c>
      <c r="X16" s="111">
        <f>IF($BE$11+$BE$12&gt;0,$BE$12,"")</f>
        <v>2</v>
      </c>
      <c r="Y16" s="112" t="s">
        <v>10</v>
      </c>
      <c r="Z16" s="110">
        <f>IF($BE$11+$BE$12&gt;0,$BE$11,"")</f>
        <v>0</v>
      </c>
      <c r="AA16" s="111">
        <f>IF($BQ$14+$BQ$15&gt;0,$BQ$15,"")</f>
        <v>2</v>
      </c>
      <c r="AB16" s="112" t="s">
        <v>10</v>
      </c>
      <c r="AC16" s="110">
        <f>IF($BQ$14+$BQ$15&gt;0,$BQ$14,"")</f>
        <v>0</v>
      </c>
      <c r="AD16" s="111">
        <f>IF($AY$20+$AY$21&gt;0,$AY$21,"")</f>
        <v>2</v>
      </c>
      <c r="AE16" s="112" t="s">
        <v>10</v>
      </c>
      <c r="AF16" s="110">
        <f>IF($AY$20+$AY$21&gt;0,$AY$20,"")</f>
        <v>0</v>
      </c>
      <c r="AG16" s="113"/>
      <c r="AH16" s="114"/>
      <c r="AI16" s="115"/>
      <c r="AJ16" s="116">
        <f>SUM(AV9,AW9,AX9,AV21,AW21,AX21,BB12,BC12,BD12,BH9,BI9,BJ9,BH21,BI21,BJ21,BN15,BO15,BP15,BN27,BO27,BP27)</f>
        <v>84</v>
      </c>
      <c r="AK16" s="117" t="s">
        <v>10</v>
      </c>
      <c r="AL16" s="118">
        <f>SUM(AV8,AW8,AX8,AV20,AW20,AX20,BB11,BC11,BD11,BH8,BI8,BJ8,BH20,BI20,BJ20,BN14,BO14,BP14,BN26,BO26,BP26)</f>
        <v>46</v>
      </c>
      <c r="AM16" s="119">
        <f>SUM($L$16,$O$16,$R$16,$U$16,$X$16,$AA$16,$AD$16)</f>
        <v>12</v>
      </c>
      <c r="AN16" s="120" t="s">
        <v>10</v>
      </c>
      <c r="AO16" s="121">
        <f>SUM($N$16,$Q$16,$T$16,$W$16,$Z$16,$AC$16,$AF$16)</f>
        <v>1</v>
      </c>
      <c r="AP16" s="122">
        <f>IF($L$16&gt;$N$16,1,0)+IF($O$16&gt;$Q$16,1,0)+IF($R$16&gt;$T$16,1,0)+IF($U$16&gt;$W$16,1,0)+IF($X$16&gt;$Z$16,1,0)+IF($AA$16&gt;$AC$16,1,0)+IF($AD$16&gt;$AF$16,1,0)</f>
        <v>6</v>
      </c>
      <c r="AQ16" s="123" t="s">
        <v>10</v>
      </c>
      <c r="AR16" s="124">
        <f>IF($N$16&gt;$L$16,1,0)+IF($Q$16&gt;$O$16,1,0)+IF($T$16&gt;$R$16,1,0)+IF($W$16&gt;$U$16,1,0)+IF($Z$16&gt;$X$16,1,0)+IF($AC$16&gt;$AA$16,1,0)+IF($AF$16&gt;$AD$16,1,0)</f>
        <v>0</v>
      </c>
      <c r="AS16" s="125">
        <f t="shared" si="7"/>
        <v>1</v>
      </c>
      <c r="AT16" s="12"/>
      <c r="AU16" s="31"/>
      <c r="AV16" s="126"/>
      <c r="AW16" s="126"/>
      <c r="AX16" s="126"/>
      <c r="AY16" s="31"/>
      <c r="AZ16" s="31"/>
      <c r="BA16" s="31"/>
      <c r="BB16" s="126"/>
      <c r="BC16" s="126"/>
      <c r="BD16" s="126"/>
      <c r="BE16" s="31"/>
      <c r="BF16" s="31"/>
      <c r="BG16" s="31"/>
      <c r="BH16" s="126"/>
      <c r="BI16" s="126"/>
      <c r="BJ16" s="126"/>
      <c r="BK16" s="31"/>
      <c r="BL16" s="34"/>
      <c r="BM16" s="34"/>
      <c r="BN16" s="127"/>
      <c r="BO16" s="127"/>
      <c r="BP16" s="127"/>
      <c r="BQ16" s="34"/>
      <c r="BR16" s="22"/>
    </row>
    <row r="17" spans="1:70" s="23" customFormat="1" ht="34.9" customHeight="1" x14ac:dyDescent="0.2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3"/>
      <c r="L17" s="128"/>
      <c r="M17" s="128"/>
      <c r="N17" s="14"/>
      <c r="O17" s="1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9"/>
      <c r="AH17" s="129"/>
      <c r="AI17" s="11"/>
      <c r="AJ17" s="11"/>
      <c r="AK17" s="11"/>
      <c r="AL17" s="11"/>
      <c r="AM17" s="11"/>
      <c r="AN17" s="11"/>
      <c r="AO17" s="11"/>
      <c r="AP17" s="129"/>
      <c r="AQ17" s="129"/>
      <c r="AR17" s="129"/>
      <c r="AS17" s="129"/>
      <c r="AT17" s="17"/>
      <c r="AU17" s="32" t="str">
        <f>$L$25</f>
        <v>Thomas</v>
      </c>
      <c r="AV17" s="90">
        <v>6</v>
      </c>
      <c r="AW17" s="90">
        <v>6</v>
      </c>
      <c r="AX17" s="90"/>
      <c r="AY17" s="30">
        <f>IF(AV17&gt;AV18,1,0)+IF(AW17&gt;AW18,1,0)+IF(AX17&gt;AX18,1,0)</f>
        <v>2</v>
      </c>
      <c r="AZ17" s="31"/>
      <c r="BA17" s="32" t="str">
        <f>$L$29</f>
        <v>von Danwitz</v>
      </c>
      <c r="BB17" s="29">
        <v>2</v>
      </c>
      <c r="BC17" s="29">
        <v>0</v>
      </c>
      <c r="BD17" s="29"/>
      <c r="BE17" s="30">
        <f>IF(BB17&gt;BB18,1,0)+IF(BC17&gt;BC18,1,0)+IF(BD17&gt;BD18,1,0)</f>
        <v>0</v>
      </c>
      <c r="BF17" s="31"/>
      <c r="BG17" s="32" t="str">
        <f>$L$21</f>
        <v>Shimomura</v>
      </c>
      <c r="BH17" s="29">
        <v>6</v>
      </c>
      <c r="BI17" s="29">
        <v>6</v>
      </c>
      <c r="BJ17" s="29"/>
      <c r="BK17" s="30">
        <f>IF(BH17&gt;BH18,1,0)+IF(BI17&gt;BI18,1,0)+IF(BJ17&gt;BJ18,1,0)</f>
        <v>2</v>
      </c>
      <c r="BL17" s="31"/>
      <c r="BM17" s="28" t="str">
        <f>$L$19</f>
        <v>Bassen-Metz</v>
      </c>
      <c r="BN17" s="29">
        <v>2</v>
      </c>
      <c r="BO17" s="29">
        <v>0</v>
      </c>
      <c r="BP17" s="29"/>
      <c r="BQ17" s="30">
        <f>IF(BN17&gt;BN18,1,0)+IF(BO17&gt;BO18,1,0)+IF(BP17&gt;BP18,1,0)</f>
        <v>0</v>
      </c>
      <c r="BR17" s="22"/>
    </row>
    <row r="18" spans="1:70" s="23" customFormat="1" ht="34.9" customHeight="1" thickBot="1" x14ac:dyDescent="0.35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6"/>
      <c r="L18" s="176" t="s">
        <v>11</v>
      </c>
      <c r="M18" s="177"/>
      <c r="N18" s="177"/>
      <c r="O18" s="177"/>
      <c r="P18" s="177"/>
      <c r="Q18" s="177"/>
      <c r="R18" s="177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78" t="s">
        <v>12</v>
      </c>
      <c r="AH18" s="178"/>
      <c r="AI18" s="178"/>
      <c r="AJ18" s="178"/>
      <c r="AK18" s="178"/>
      <c r="AL18" s="178"/>
      <c r="AM18" s="178"/>
      <c r="AN18" s="130"/>
      <c r="AO18" s="130"/>
      <c r="AP18" s="131"/>
      <c r="AQ18" s="131"/>
      <c r="AR18" s="131"/>
      <c r="AS18" s="132"/>
      <c r="AT18" s="129"/>
      <c r="AU18" s="63" t="str">
        <f>$L$27</f>
        <v>Velder</v>
      </c>
      <c r="AV18" s="133">
        <v>0</v>
      </c>
      <c r="AW18" s="133">
        <v>0</v>
      </c>
      <c r="AX18" s="133"/>
      <c r="AY18" s="67">
        <f>IF(AV18&gt;AV17,1,0)+IF(AW18&gt;AW17,1,0)+IF(AX18&gt;AX17,1,0)</f>
        <v>0</v>
      </c>
      <c r="AZ18" s="31"/>
      <c r="BA18" s="63" t="str">
        <f>$L$31</f>
        <v>Hempel-Stuck</v>
      </c>
      <c r="BB18" s="64">
        <v>6</v>
      </c>
      <c r="BC18" s="64">
        <v>6</v>
      </c>
      <c r="BD18" s="64"/>
      <c r="BE18" s="67">
        <f>IF(BB18&gt;BB17,1,0)+IF(BC18&gt;BC17,1,0)+IF(BD18&gt;BD17,1,0)</f>
        <v>2</v>
      </c>
      <c r="BF18" s="33"/>
      <c r="BG18" s="63" t="str">
        <f>$L$29</f>
        <v>von Danwitz</v>
      </c>
      <c r="BH18" s="64">
        <v>1</v>
      </c>
      <c r="BI18" s="64">
        <v>2</v>
      </c>
      <c r="BJ18" s="64"/>
      <c r="BK18" s="67">
        <f>IF(BH18&gt;BH17,1,0)+IF(BI18&gt;BI17,1,0)+IF(BJ18&gt;BJ17,1,0)</f>
        <v>0</v>
      </c>
      <c r="BL18" s="34"/>
      <c r="BM18" s="63" t="str">
        <f>$L$23</f>
        <v>Stübler</v>
      </c>
      <c r="BN18" s="64">
        <v>6</v>
      </c>
      <c r="BO18" s="64">
        <v>6</v>
      </c>
      <c r="BP18" s="64"/>
      <c r="BQ18" s="67">
        <f>IF(BN18&gt;BN17,1,0)+IF(BO18&gt;BO17,1,0)+IF(BP18&gt;BP17,1,0)</f>
        <v>2</v>
      </c>
      <c r="BR18" s="22"/>
    </row>
    <row r="19" spans="1:70" s="23" customFormat="1" ht="34.9" customHeight="1" thickTop="1" thickBot="1" x14ac:dyDescent="0.25">
      <c r="A19" s="15"/>
      <c r="B19" s="11"/>
      <c r="C19" s="11"/>
      <c r="D19" s="11"/>
      <c r="E19" s="11"/>
      <c r="F19" s="11"/>
      <c r="G19" s="11"/>
      <c r="H19" s="11"/>
      <c r="I19" s="11"/>
      <c r="J19" s="11"/>
      <c r="K19" s="134" t="s">
        <v>13</v>
      </c>
      <c r="L19" s="168" t="s">
        <v>14</v>
      </c>
      <c r="M19" s="169"/>
      <c r="N19" s="169"/>
      <c r="O19" s="169"/>
      <c r="P19" s="169"/>
      <c r="Q19" s="169"/>
      <c r="R19" s="17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67" t="str">
        <f>$J$9</f>
        <v>Goldammer</v>
      </c>
      <c r="AH19" s="167"/>
      <c r="AI19" s="167"/>
      <c r="AJ19" s="167"/>
      <c r="AK19" s="167"/>
      <c r="AL19" s="167"/>
      <c r="AM19" s="167"/>
      <c r="AN19" s="135"/>
      <c r="AO19" s="136"/>
      <c r="AP19" s="137"/>
      <c r="AQ19" s="137"/>
      <c r="AR19" s="137"/>
      <c r="AS19" s="137"/>
      <c r="AT19" s="17"/>
      <c r="AU19" s="97"/>
      <c r="AV19" s="98"/>
      <c r="AW19" s="98"/>
      <c r="AX19" s="98"/>
      <c r="AY19" s="99"/>
      <c r="AZ19" s="99"/>
      <c r="BA19" s="99"/>
      <c r="BB19" s="99"/>
      <c r="BC19" s="99"/>
      <c r="BD19" s="99"/>
      <c r="BE19" s="99"/>
      <c r="BF19" s="31"/>
      <c r="BG19" s="99"/>
      <c r="BH19" s="99"/>
      <c r="BI19" s="99"/>
      <c r="BJ19" s="99"/>
      <c r="BK19" s="99"/>
      <c r="BL19" s="34"/>
      <c r="BM19" s="34"/>
      <c r="BN19" s="127"/>
      <c r="BO19" s="127"/>
      <c r="BP19" s="127"/>
      <c r="BQ19" s="34"/>
      <c r="BR19" s="22"/>
    </row>
    <row r="20" spans="1:70" s="23" customFormat="1" ht="34.9" customHeight="1" thickTop="1" thickBot="1" x14ac:dyDescent="0.35">
      <c r="A20" s="15"/>
      <c r="B20" s="11"/>
      <c r="C20" s="11"/>
      <c r="D20" s="11"/>
      <c r="E20" s="11"/>
      <c r="F20" s="11"/>
      <c r="G20" s="11"/>
      <c r="H20" s="11"/>
      <c r="I20" s="11"/>
      <c r="J20" s="11"/>
      <c r="K20" s="134"/>
      <c r="L20" s="138"/>
      <c r="M20" s="138"/>
      <c r="N20" s="138"/>
      <c r="O20" s="138"/>
      <c r="P20" s="139"/>
      <c r="Q20" s="139"/>
      <c r="R20" s="139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63" t="s">
        <v>15</v>
      </c>
      <c r="AH20" s="163"/>
      <c r="AI20" s="163"/>
      <c r="AJ20" s="163"/>
      <c r="AK20" s="163"/>
      <c r="AL20" s="163"/>
      <c r="AM20" s="163"/>
      <c r="AN20" s="130"/>
      <c r="AO20" s="130"/>
      <c r="AP20" s="131"/>
      <c r="AQ20" s="131"/>
      <c r="AR20" s="131"/>
      <c r="AS20" s="132"/>
      <c r="AT20" s="129"/>
      <c r="AU20" s="32" t="str">
        <f>$L$31</f>
        <v>Hempel-Stuck</v>
      </c>
      <c r="AV20" s="90">
        <v>4</v>
      </c>
      <c r="AW20" s="90">
        <v>1</v>
      </c>
      <c r="AX20" s="90"/>
      <c r="AY20" s="30">
        <f>IF(AV20&gt;AV21,1,0)+IF(AW20&gt;AW21,1,0)+IF(AX20&gt;AX21,1,0)</f>
        <v>0</v>
      </c>
      <c r="AZ20" s="31"/>
      <c r="BA20" s="28" t="str">
        <f>$L$19</f>
        <v>Bassen-Metz</v>
      </c>
      <c r="BB20" s="29">
        <v>1</v>
      </c>
      <c r="BC20" s="29">
        <v>1</v>
      </c>
      <c r="BD20" s="29"/>
      <c r="BE20" s="30">
        <f>IF(BB20&gt;BB21,1,0)+IF(BC20&gt;BC21,1,0)+IF(BD20&gt;BD21,1,0)</f>
        <v>0</v>
      </c>
      <c r="BF20" s="99"/>
      <c r="BG20" s="32" t="str">
        <f>$L$25</f>
        <v>Thomas</v>
      </c>
      <c r="BH20" s="29">
        <v>6</v>
      </c>
      <c r="BI20" s="29">
        <v>6</v>
      </c>
      <c r="BJ20" s="29">
        <v>12</v>
      </c>
      <c r="BK20" s="30">
        <f>IF(BH20&gt;BH21,1,0)+IF(BI20&gt;BI21,1,0)+IF(BJ20&gt;BJ21,1,0)</f>
        <v>1</v>
      </c>
      <c r="BL20" s="99"/>
      <c r="BM20" s="32" t="str">
        <f>$L$25</f>
        <v>Thomas</v>
      </c>
      <c r="BN20" s="29">
        <v>6</v>
      </c>
      <c r="BO20" s="29">
        <v>6</v>
      </c>
      <c r="BP20" s="29"/>
      <c r="BQ20" s="30">
        <f>IF(BN20&gt;BN21,1,0)+IF(BO20&gt;BO21,1,0)+IF(BP20&gt;BP21,1,0)</f>
        <v>2</v>
      </c>
      <c r="BR20" s="22"/>
    </row>
    <row r="21" spans="1:70" s="23" customFormat="1" ht="34.9" customHeight="1" thickTop="1" thickBot="1" x14ac:dyDescent="0.25">
      <c r="A21" s="15"/>
      <c r="B21" s="11"/>
      <c r="C21" s="11"/>
      <c r="D21" s="11"/>
      <c r="E21" s="11"/>
      <c r="F21" s="11"/>
      <c r="G21" s="11"/>
      <c r="H21" s="11"/>
      <c r="I21" s="11"/>
      <c r="J21" s="11"/>
      <c r="K21" s="134" t="s">
        <v>16</v>
      </c>
      <c r="L21" s="168" t="s">
        <v>17</v>
      </c>
      <c r="M21" s="169"/>
      <c r="N21" s="169"/>
      <c r="O21" s="169"/>
      <c r="P21" s="169"/>
      <c r="Q21" s="169"/>
      <c r="R21" s="17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67" t="str">
        <f>$J$10</f>
        <v>Thomas</v>
      </c>
      <c r="AH21" s="167"/>
      <c r="AI21" s="167"/>
      <c r="AJ21" s="167"/>
      <c r="AK21" s="167"/>
      <c r="AL21" s="167"/>
      <c r="AM21" s="167"/>
      <c r="AN21" s="135"/>
      <c r="AO21" s="136"/>
      <c r="AP21" s="137"/>
      <c r="AQ21" s="137"/>
      <c r="AR21" s="137"/>
      <c r="AS21" s="137"/>
      <c r="AT21" s="17"/>
      <c r="AU21" s="63" t="str">
        <f>$L$33</f>
        <v>Goldammer</v>
      </c>
      <c r="AV21" s="64">
        <v>6</v>
      </c>
      <c r="AW21" s="64">
        <v>6</v>
      </c>
      <c r="AX21" s="64"/>
      <c r="AY21" s="67">
        <f>IF(AV21&gt;AV20,1,0)+IF(AW21&gt;AW20,1,0)+IF(AX21&gt;AX20,1,0)</f>
        <v>2</v>
      </c>
      <c r="AZ21" s="31"/>
      <c r="BA21" s="63" t="str">
        <f>$L$25</f>
        <v>Thomas</v>
      </c>
      <c r="BB21" s="64">
        <v>6</v>
      </c>
      <c r="BC21" s="64">
        <v>6</v>
      </c>
      <c r="BD21" s="64"/>
      <c r="BE21" s="67">
        <f>IF(BB21&gt;BB20,1,0)+IF(BC21&gt;BC20,1,0)+IF(BD21&gt;BD20,1,0)</f>
        <v>2</v>
      </c>
      <c r="BF21" s="33"/>
      <c r="BG21" s="63" t="str">
        <f>$L$33</f>
        <v>Goldammer</v>
      </c>
      <c r="BH21" s="64">
        <v>7</v>
      </c>
      <c r="BI21" s="64">
        <v>3</v>
      </c>
      <c r="BJ21" s="64">
        <v>14</v>
      </c>
      <c r="BK21" s="67">
        <f>IF(BH21&gt;BH20,1,0)+IF(BI21&gt;BI20,1,0)+IF(BJ21&gt;BJ20,1,0)</f>
        <v>2</v>
      </c>
      <c r="BL21" s="34"/>
      <c r="BM21" s="63" t="str">
        <f>$L$29</f>
        <v>von Danwitz</v>
      </c>
      <c r="BN21" s="64">
        <v>0</v>
      </c>
      <c r="BO21" s="64">
        <v>0</v>
      </c>
      <c r="BP21" s="64"/>
      <c r="BQ21" s="67">
        <f>IF(BN21&gt;BN20,1,0)+IF(BO21&gt;BO20,1,0)+IF(BP21&gt;BP20,1,0)</f>
        <v>0</v>
      </c>
      <c r="BR21" s="22"/>
    </row>
    <row r="22" spans="1:70" s="23" customFormat="1" ht="34.9" customHeight="1" thickTop="1" thickBot="1" x14ac:dyDescent="0.35">
      <c r="A22" s="15"/>
      <c r="B22" s="11"/>
      <c r="C22" s="11"/>
      <c r="D22" s="11"/>
      <c r="E22" s="11"/>
      <c r="F22" s="11"/>
      <c r="G22" s="11"/>
      <c r="H22" s="11"/>
      <c r="I22" s="11"/>
      <c r="J22" s="11"/>
      <c r="K22" s="134"/>
      <c r="L22" s="140"/>
      <c r="M22" s="140"/>
      <c r="N22" s="140"/>
      <c r="O22" s="140"/>
      <c r="P22" s="139"/>
      <c r="Q22" s="139"/>
      <c r="R22" s="139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63" t="s">
        <v>18</v>
      </c>
      <c r="AH22" s="163"/>
      <c r="AI22" s="163"/>
      <c r="AJ22" s="163"/>
      <c r="AK22" s="163"/>
      <c r="AL22" s="163"/>
      <c r="AM22" s="163"/>
      <c r="AN22" s="130"/>
      <c r="AO22" s="130"/>
      <c r="AP22" s="131"/>
      <c r="AQ22" s="131"/>
      <c r="AR22" s="131"/>
      <c r="AS22" s="132"/>
      <c r="AT22" s="129"/>
      <c r="AU22" s="141"/>
      <c r="AV22" s="142"/>
      <c r="AW22" s="142"/>
      <c r="AX22" s="142"/>
      <c r="AY22" s="141"/>
      <c r="AZ22" s="141"/>
      <c r="BA22" s="141"/>
      <c r="BB22" s="142"/>
      <c r="BC22" s="142"/>
      <c r="BD22" s="142"/>
      <c r="BE22" s="141"/>
      <c r="BF22" s="31"/>
      <c r="BG22" s="141"/>
      <c r="BH22" s="142"/>
      <c r="BI22" s="142"/>
      <c r="BJ22" s="142"/>
      <c r="BK22" s="141"/>
      <c r="BL22" s="34"/>
      <c r="BM22" s="34"/>
      <c r="BN22" s="127"/>
      <c r="BO22" s="127"/>
      <c r="BP22" s="127"/>
      <c r="BQ22" s="34"/>
      <c r="BR22" s="22"/>
    </row>
    <row r="23" spans="1:70" s="23" customFormat="1" ht="34.9" customHeight="1" thickTop="1" thickBot="1" x14ac:dyDescent="0.25">
      <c r="A23" s="15"/>
      <c r="B23" s="11"/>
      <c r="C23" s="11"/>
      <c r="D23" s="11"/>
      <c r="E23" s="11"/>
      <c r="F23" s="11"/>
      <c r="G23" s="11"/>
      <c r="H23" s="11"/>
      <c r="I23" s="11"/>
      <c r="J23" s="11"/>
      <c r="K23" s="134" t="s">
        <v>19</v>
      </c>
      <c r="L23" s="168" t="s">
        <v>20</v>
      </c>
      <c r="M23" s="169"/>
      <c r="N23" s="169"/>
      <c r="O23" s="169"/>
      <c r="P23" s="169"/>
      <c r="Q23" s="169"/>
      <c r="R23" s="170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67" t="str">
        <f>$J$11</f>
        <v>Hempel-Stuck</v>
      </c>
      <c r="AH23" s="167"/>
      <c r="AI23" s="167"/>
      <c r="AJ23" s="167"/>
      <c r="AK23" s="167"/>
      <c r="AL23" s="167"/>
      <c r="AM23" s="167"/>
      <c r="AN23" s="135"/>
      <c r="AO23" s="136"/>
      <c r="AP23" s="137"/>
      <c r="AQ23" s="137"/>
      <c r="AR23" s="137"/>
      <c r="AS23" s="137"/>
      <c r="AT23" s="17"/>
      <c r="AU23" s="32" t="str">
        <f>$L$19</f>
        <v>Bassen-Metz</v>
      </c>
      <c r="AV23" s="90"/>
      <c r="AW23" s="90"/>
      <c r="AX23" s="90"/>
      <c r="AY23" s="30">
        <f>IF(AV23&gt;AV24,1,0)+IF(AW23&gt;AW24,1,0)+IF(AX23&gt;AX24,1,0)</f>
        <v>0</v>
      </c>
      <c r="AZ23" s="31"/>
      <c r="BA23" s="32" t="str">
        <f>$L$27</f>
        <v>Velder</v>
      </c>
      <c r="BB23" s="29">
        <v>6</v>
      </c>
      <c r="BC23" s="29">
        <v>6</v>
      </c>
      <c r="BD23" s="29"/>
      <c r="BE23" s="30">
        <f>IF(BB23&gt;BB24,1,0)+IF(BC23&gt;BC24,1,0)+IF(BD23&gt;BD24,1,0)</f>
        <v>2</v>
      </c>
      <c r="BF23" s="141"/>
      <c r="BG23" s="28" t="str">
        <f>$L$19</f>
        <v>Bassen-Metz</v>
      </c>
      <c r="BH23" s="29"/>
      <c r="BI23" s="29"/>
      <c r="BJ23" s="29"/>
      <c r="BK23" s="30">
        <f>IF(BH23&gt;BH24,1,0)+IF(BI23&gt;BI24,1,0)+IF(BJ23&gt;BJ24,1,0)</f>
        <v>0</v>
      </c>
      <c r="BL23" s="141"/>
      <c r="BM23" s="32" t="str">
        <f>$L$27</f>
        <v>Velder</v>
      </c>
      <c r="BN23" s="29">
        <v>0</v>
      </c>
      <c r="BO23" s="29">
        <v>3</v>
      </c>
      <c r="BP23" s="29"/>
      <c r="BQ23" s="30">
        <f>IF(BN23&gt;BN24,1,0)+IF(BO23&gt;BO24,1,0)+IF(BP23&gt;BP24,1,0)</f>
        <v>0</v>
      </c>
      <c r="BR23" s="22"/>
    </row>
    <row r="24" spans="1:70" s="23" customFormat="1" ht="34.9" customHeight="1" thickTop="1" thickBot="1" x14ac:dyDescent="0.35">
      <c r="A24" s="15"/>
      <c r="B24" s="11"/>
      <c r="C24" s="11"/>
      <c r="D24" s="11"/>
      <c r="E24" s="11"/>
      <c r="F24" s="11"/>
      <c r="G24" s="11"/>
      <c r="H24" s="11"/>
      <c r="I24" s="11"/>
      <c r="J24" s="11"/>
      <c r="K24" s="134"/>
      <c r="L24" s="138"/>
      <c r="M24" s="138"/>
      <c r="N24" s="138"/>
      <c r="O24" s="138"/>
      <c r="P24" s="139"/>
      <c r="Q24" s="139"/>
      <c r="R24" s="14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63" t="s">
        <v>21</v>
      </c>
      <c r="AH24" s="163"/>
      <c r="AI24" s="163"/>
      <c r="AJ24" s="163"/>
      <c r="AK24" s="163"/>
      <c r="AL24" s="163"/>
      <c r="AM24" s="163"/>
      <c r="AN24" s="130"/>
      <c r="AO24" s="130"/>
      <c r="AP24" s="131"/>
      <c r="AQ24" s="131"/>
      <c r="AR24" s="131"/>
      <c r="AS24" s="144"/>
      <c r="AT24" s="11"/>
      <c r="AU24" s="63" t="str">
        <f>$L$29</f>
        <v>von Danwitz</v>
      </c>
      <c r="AV24" s="64"/>
      <c r="AW24" s="64"/>
      <c r="AX24" s="64"/>
      <c r="AY24" s="67">
        <f>IF(AV24&gt;AV23,1,0)+IF(AW24&gt;AW23,1,0)+IF(AX24&gt;AX23,1,0)</f>
        <v>0</v>
      </c>
      <c r="AZ24" s="31"/>
      <c r="BA24" s="63" t="str">
        <f>$L$29</f>
        <v>von Danwitz</v>
      </c>
      <c r="BB24" s="64">
        <v>0</v>
      </c>
      <c r="BC24" s="64">
        <v>4</v>
      </c>
      <c r="BD24" s="64"/>
      <c r="BE24" s="67">
        <f>IF(BB24&gt;BB23,1,0)+IF(BC24&gt;BC23,1,0)+IF(BD24&gt;BD23,1,0)</f>
        <v>0</v>
      </c>
      <c r="BF24" s="33"/>
      <c r="BG24" s="63" t="str">
        <f>$L$27</f>
        <v>Velder</v>
      </c>
      <c r="BH24" s="64"/>
      <c r="BI24" s="64"/>
      <c r="BJ24" s="64"/>
      <c r="BK24" s="67">
        <f>IF(BH24&gt;BH23,1,0)+IF(BI24&gt;BI23,1,0)+IF(BJ24&gt;BJ23,1,0)</f>
        <v>0</v>
      </c>
      <c r="BL24" s="34"/>
      <c r="BM24" s="63" t="str">
        <f>$L$31</f>
        <v>Hempel-Stuck</v>
      </c>
      <c r="BN24" s="64">
        <v>6</v>
      </c>
      <c r="BO24" s="64">
        <v>6</v>
      </c>
      <c r="BP24" s="64"/>
      <c r="BQ24" s="67">
        <f>IF(BN24&gt;BN23,1,0)+IF(BO24&gt;BO23,1,0)+IF(BP24&gt;BP23,1,0)</f>
        <v>2</v>
      </c>
      <c r="BR24" s="22"/>
    </row>
    <row r="25" spans="1:70" s="23" customFormat="1" ht="34.9" customHeight="1" thickTop="1" thickBot="1" x14ac:dyDescent="0.25">
      <c r="A25" s="15"/>
      <c r="B25" s="11"/>
      <c r="C25" s="11"/>
      <c r="D25" s="11"/>
      <c r="E25" s="11"/>
      <c r="F25" s="11"/>
      <c r="G25" s="11"/>
      <c r="H25" s="11"/>
      <c r="I25" s="11"/>
      <c r="J25" s="11"/>
      <c r="K25" s="134" t="s">
        <v>22</v>
      </c>
      <c r="L25" s="168" t="s">
        <v>23</v>
      </c>
      <c r="M25" s="169"/>
      <c r="N25" s="169"/>
      <c r="O25" s="169"/>
      <c r="P25" s="169"/>
      <c r="Q25" s="169"/>
      <c r="R25" s="170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67" t="str">
        <f>$J$12</f>
        <v>Stübler</v>
      </c>
      <c r="AH25" s="167"/>
      <c r="AI25" s="167"/>
      <c r="AJ25" s="167"/>
      <c r="AK25" s="167"/>
      <c r="AL25" s="167"/>
      <c r="AM25" s="167"/>
      <c r="AN25" s="135"/>
      <c r="AO25" s="136"/>
      <c r="AP25" s="137"/>
      <c r="AQ25" s="137"/>
      <c r="AR25" s="137"/>
      <c r="AS25" s="137"/>
      <c r="AT25" s="17"/>
      <c r="AU25" s="31"/>
      <c r="AV25" s="126"/>
      <c r="AW25" s="126"/>
      <c r="AX25" s="126"/>
      <c r="AY25" s="31"/>
      <c r="AZ25" s="31"/>
      <c r="BA25" s="31"/>
      <c r="BB25" s="126"/>
      <c r="BC25" s="126"/>
      <c r="BD25" s="126"/>
      <c r="BE25" s="31"/>
      <c r="BF25" s="31"/>
      <c r="BG25" s="31"/>
      <c r="BH25" s="126"/>
      <c r="BI25" s="126"/>
      <c r="BJ25" s="126"/>
      <c r="BK25" s="31"/>
      <c r="BL25" s="34"/>
      <c r="BM25" s="34"/>
      <c r="BN25" s="127"/>
      <c r="BO25" s="127"/>
      <c r="BP25" s="127"/>
      <c r="BQ25" s="34"/>
      <c r="BR25" s="22"/>
    </row>
    <row r="26" spans="1:70" s="23" customFormat="1" ht="34.9" customHeight="1" thickTop="1" thickBot="1" x14ac:dyDescent="0.35">
      <c r="A26" s="15"/>
      <c r="B26" s="11"/>
      <c r="C26" s="11"/>
      <c r="D26" s="11"/>
      <c r="E26" s="11"/>
      <c r="F26" s="11"/>
      <c r="G26" s="11"/>
      <c r="H26" s="11"/>
      <c r="I26" s="11"/>
      <c r="J26" s="11"/>
      <c r="K26" s="6"/>
      <c r="L26" s="145"/>
      <c r="M26" s="145"/>
      <c r="N26" s="145"/>
      <c r="O26" s="145"/>
      <c r="P26" s="146"/>
      <c r="Q26" s="146"/>
      <c r="R26" s="146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63" t="s">
        <v>24</v>
      </c>
      <c r="AH26" s="163"/>
      <c r="AI26" s="163"/>
      <c r="AJ26" s="163"/>
      <c r="AK26" s="163"/>
      <c r="AL26" s="163"/>
      <c r="AM26" s="163"/>
      <c r="AN26" s="130"/>
      <c r="AO26" s="130"/>
      <c r="AP26" s="11"/>
      <c r="AQ26" s="11"/>
      <c r="AR26" s="11"/>
      <c r="AS26" s="11"/>
      <c r="AT26" s="11"/>
      <c r="AU26" s="32" t="str">
        <f>$L$21</f>
        <v>Shimomura</v>
      </c>
      <c r="AV26" s="90">
        <v>6</v>
      </c>
      <c r="AW26" s="90">
        <v>5</v>
      </c>
      <c r="AX26" s="90">
        <v>5</v>
      </c>
      <c r="AY26" s="30">
        <f>IF(AV26&gt;AV27,1,0)+IF(AW26&gt;AW27,1,0)+IF(AX26&gt;AX27,1,0)</f>
        <v>1</v>
      </c>
      <c r="AZ26" s="31"/>
      <c r="BA26" s="32" t="str">
        <f>$L$25</f>
        <v>Thomas</v>
      </c>
      <c r="BB26" s="29">
        <v>6</v>
      </c>
      <c r="BC26" s="29">
        <v>6</v>
      </c>
      <c r="BD26" s="29"/>
      <c r="BE26" s="30">
        <f>IF(BB26&gt;BB27,1,0)+IF(BC26&gt;BC27,1,0)+IF(BD26&gt;BD27,1,0)</f>
        <v>2</v>
      </c>
      <c r="BF26" s="31"/>
      <c r="BG26" s="32" t="str">
        <f>$L$21</f>
        <v>Shimomura</v>
      </c>
      <c r="BH26" s="29">
        <v>1</v>
      </c>
      <c r="BI26" s="29">
        <v>1</v>
      </c>
      <c r="BJ26" s="29"/>
      <c r="BK26" s="30">
        <f>IF(BH26&gt;BH27,1,0)+IF(BI26&gt;BI27,1,0)+IF(BJ26&gt;BJ27,1,0)</f>
        <v>0</v>
      </c>
      <c r="BL26" s="31"/>
      <c r="BM26" s="32" t="str">
        <f>$L$21</f>
        <v>Shimomura</v>
      </c>
      <c r="BN26" s="29">
        <v>1</v>
      </c>
      <c r="BO26" s="29">
        <v>3</v>
      </c>
      <c r="BP26" s="29"/>
      <c r="BQ26" s="30">
        <f>IF(BN26&gt;BN27,1,0)+IF(BO26&gt;BO27,1,0)+IF(BP26&gt;BP27,1,0)</f>
        <v>0</v>
      </c>
      <c r="BR26" s="22"/>
    </row>
    <row r="27" spans="1:70" s="23" customFormat="1" ht="34.9" customHeight="1" thickTop="1" thickBot="1" x14ac:dyDescent="0.25">
      <c r="A27" s="15"/>
      <c r="B27" s="11"/>
      <c r="C27" s="11"/>
      <c r="D27" s="11"/>
      <c r="E27" s="11"/>
      <c r="F27" s="11"/>
      <c r="G27" s="11"/>
      <c r="H27" s="11"/>
      <c r="I27" s="11"/>
      <c r="J27" s="11"/>
      <c r="K27" s="134" t="s">
        <v>25</v>
      </c>
      <c r="L27" s="168" t="s">
        <v>26</v>
      </c>
      <c r="M27" s="169"/>
      <c r="N27" s="169"/>
      <c r="O27" s="169"/>
      <c r="P27" s="169"/>
      <c r="Q27" s="169"/>
      <c r="R27" s="170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67" t="str">
        <f>$J$13</f>
        <v>Velder</v>
      </c>
      <c r="AH27" s="167"/>
      <c r="AI27" s="167"/>
      <c r="AJ27" s="167"/>
      <c r="AK27" s="167"/>
      <c r="AL27" s="167"/>
      <c r="AM27" s="167"/>
      <c r="AN27" s="135"/>
      <c r="AO27" s="136"/>
      <c r="AP27" s="11"/>
      <c r="AQ27" s="11"/>
      <c r="AR27" s="11"/>
      <c r="AS27" s="11"/>
      <c r="AT27" s="11"/>
      <c r="AU27" s="63" t="str">
        <f>$L$27</f>
        <v>Velder</v>
      </c>
      <c r="AV27" s="64">
        <v>4</v>
      </c>
      <c r="AW27" s="64">
        <v>7</v>
      </c>
      <c r="AX27" s="64">
        <v>10</v>
      </c>
      <c r="AY27" s="67">
        <f>IF(AV27&gt;AV26,1,0)+IF(AW27&gt;AW26,1,0)+IF(AX27&gt;AX26,1,0)</f>
        <v>2</v>
      </c>
      <c r="AZ27" s="31"/>
      <c r="BA27" s="63" t="str">
        <f>$L$31</f>
        <v>Hempel-Stuck</v>
      </c>
      <c r="BB27" s="64">
        <v>0</v>
      </c>
      <c r="BC27" s="64">
        <v>3</v>
      </c>
      <c r="BD27" s="64"/>
      <c r="BE27" s="67">
        <f>IF(BB27&gt;BB26,1,0)+IF(BC27&gt;BC26,1,0)+IF(BD27&gt;BD26,1,0)</f>
        <v>0</v>
      </c>
      <c r="BF27" s="33"/>
      <c r="BG27" s="63" t="str">
        <f>$L$25</f>
        <v>Thomas</v>
      </c>
      <c r="BH27" s="64">
        <v>6</v>
      </c>
      <c r="BI27" s="64">
        <v>6</v>
      </c>
      <c r="BJ27" s="64"/>
      <c r="BK27" s="67">
        <f>IF(BH27&gt;BH26,1,0)+IF(BI27&gt;BI26,1,0)+IF(BJ27&gt;BJ26,1,0)</f>
        <v>2</v>
      </c>
      <c r="BL27" s="34"/>
      <c r="BM27" s="63" t="str">
        <f>$L$33</f>
        <v>Goldammer</v>
      </c>
      <c r="BN27" s="64">
        <v>6</v>
      </c>
      <c r="BO27" s="64">
        <v>6</v>
      </c>
      <c r="BP27" s="64"/>
      <c r="BQ27" s="67">
        <f>IF(BN27&gt;BN26,1,0)+IF(BO27&gt;BO26,1,0)+IF(BP27&gt;BP26,1,0)</f>
        <v>2</v>
      </c>
      <c r="BR27" s="22"/>
    </row>
    <row r="28" spans="1:70" s="23" customFormat="1" ht="34.9" customHeight="1" thickTop="1" thickBot="1" x14ac:dyDescent="0.35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6"/>
      <c r="L28" s="145"/>
      <c r="M28" s="145"/>
      <c r="N28" s="145"/>
      <c r="O28" s="145"/>
      <c r="P28" s="146"/>
      <c r="Q28" s="146"/>
      <c r="R28" s="146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63" t="s">
        <v>27</v>
      </c>
      <c r="AH28" s="163"/>
      <c r="AI28" s="163"/>
      <c r="AJ28" s="163"/>
      <c r="AK28" s="163"/>
      <c r="AL28" s="163"/>
      <c r="AM28" s="163"/>
      <c r="AN28" s="130"/>
      <c r="AO28" s="130"/>
      <c r="AP28" s="11"/>
      <c r="AQ28" s="11"/>
      <c r="AR28" s="11"/>
      <c r="AS28" s="11"/>
      <c r="AT28" s="1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4"/>
      <c r="BM28" s="34"/>
      <c r="BN28" s="34"/>
      <c r="BO28" s="34"/>
      <c r="BP28" s="34"/>
      <c r="BQ28" s="34"/>
      <c r="BR28" s="22"/>
    </row>
    <row r="29" spans="1:70" s="23" customFormat="1" ht="34.9" customHeight="1" thickTop="1" thickBot="1" x14ac:dyDescent="0.25">
      <c r="A29" s="15"/>
      <c r="B29" s="11"/>
      <c r="C29" s="11"/>
      <c r="D29" s="11"/>
      <c r="E29" s="11"/>
      <c r="F29" s="11"/>
      <c r="G29" s="11"/>
      <c r="H29" s="11"/>
      <c r="I29" s="11"/>
      <c r="J29" s="11"/>
      <c r="K29" s="134" t="s">
        <v>28</v>
      </c>
      <c r="L29" s="171" t="s">
        <v>29</v>
      </c>
      <c r="M29" s="172"/>
      <c r="N29" s="172"/>
      <c r="O29" s="172"/>
      <c r="P29" s="172"/>
      <c r="Q29" s="172"/>
      <c r="R29" s="173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67" t="str">
        <f>$J$14</f>
        <v>Shimomura</v>
      </c>
      <c r="AH29" s="167"/>
      <c r="AI29" s="167"/>
      <c r="AJ29" s="167"/>
      <c r="AK29" s="167"/>
      <c r="AL29" s="167"/>
      <c r="AM29" s="167"/>
      <c r="AN29" s="135"/>
      <c r="AO29" s="136"/>
      <c r="AP29" s="11"/>
      <c r="AQ29" s="11"/>
      <c r="AR29" s="11"/>
      <c r="AS29" s="11"/>
      <c r="AT29" s="11"/>
      <c r="AU29" s="20"/>
      <c r="AV29" s="20"/>
      <c r="AW29" s="20"/>
      <c r="AX29" s="20"/>
      <c r="AY29" s="20"/>
      <c r="AZ29" s="31"/>
      <c r="BA29" s="147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22"/>
    </row>
    <row r="30" spans="1:70" s="23" customFormat="1" ht="34.9" customHeight="1" thickTop="1" thickBot="1" x14ac:dyDescent="0.35">
      <c r="A30" s="15"/>
      <c r="B30" s="11"/>
      <c r="C30" s="11"/>
      <c r="D30" s="11"/>
      <c r="E30" s="11"/>
      <c r="F30" s="11"/>
      <c r="G30" s="11"/>
      <c r="H30" s="11"/>
      <c r="I30" s="11"/>
      <c r="J30" s="11"/>
      <c r="K30" s="6"/>
      <c r="L30" s="148"/>
      <c r="M30" s="148"/>
      <c r="N30" s="148"/>
      <c r="O30" s="148"/>
      <c r="P30" s="149"/>
      <c r="Q30" s="149"/>
      <c r="R30" s="149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63" t="s">
        <v>30</v>
      </c>
      <c r="AH30" s="163"/>
      <c r="AI30" s="163"/>
      <c r="AJ30" s="163"/>
      <c r="AK30" s="163"/>
      <c r="AL30" s="163"/>
      <c r="AM30" s="163"/>
      <c r="AN30" s="130"/>
      <c r="AO30" s="130"/>
      <c r="AP30" s="147"/>
      <c r="AQ30" s="11"/>
      <c r="AR30" s="11"/>
      <c r="AS30" s="11"/>
      <c r="AT30" s="11"/>
      <c r="AU30" s="20"/>
      <c r="AV30" s="20"/>
      <c r="AW30" s="20"/>
      <c r="AX30" s="20"/>
      <c r="AY30" s="20"/>
      <c r="AZ30" s="31"/>
      <c r="BA30" s="147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22"/>
    </row>
    <row r="31" spans="1:70" s="23" customFormat="1" ht="34.9" customHeight="1" thickTop="1" thickBot="1" x14ac:dyDescent="0.25">
      <c r="A31" s="15"/>
      <c r="B31" s="11"/>
      <c r="C31" s="11"/>
      <c r="D31" s="11"/>
      <c r="E31" s="11"/>
      <c r="F31" s="11"/>
      <c r="G31" s="11"/>
      <c r="H31" s="11"/>
      <c r="I31" s="11"/>
      <c r="J31" s="11"/>
      <c r="K31" s="134" t="s">
        <v>31</v>
      </c>
      <c r="L31" s="164" t="s">
        <v>32</v>
      </c>
      <c r="M31" s="165"/>
      <c r="N31" s="165"/>
      <c r="O31" s="165"/>
      <c r="P31" s="165"/>
      <c r="Q31" s="165"/>
      <c r="R31" s="166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67" t="str">
        <f>$J$15</f>
        <v>Bassen-Metz</v>
      </c>
      <c r="AH31" s="167"/>
      <c r="AI31" s="167"/>
      <c r="AJ31" s="167"/>
      <c r="AK31" s="167"/>
      <c r="AL31" s="167"/>
      <c r="AM31" s="167"/>
      <c r="AN31" s="135"/>
      <c r="AO31" s="136"/>
      <c r="AP31" s="11"/>
      <c r="AQ31" s="11"/>
      <c r="AR31" s="11"/>
      <c r="AS31" s="11"/>
      <c r="AT31" s="11"/>
      <c r="AU31" s="20"/>
      <c r="AV31" s="20"/>
      <c r="AW31" s="20"/>
      <c r="AX31" s="20"/>
      <c r="AY31" s="20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22"/>
    </row>
    <row r="32" spans="1:70" s="147" customFormat="1" ht="34.9" customHeight="1" thickTop="1" thickBot="1" x14ac:dyDescent="0.35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34"/>
      <c r="L32" s="150"/>
      <c r="M32" s="150"/>
      <c r="N32" s="150"/>
      <c r="O32" s="150"/>
      <c r="P32" s="150"/>
      <c r="Q32" s="150"/>
      <c r="R32" s="150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63" t="s">
        <v>33</v>
      </c>
      <c r="AH32" s="163"/>
      <c r="AI32" s="163"/>
      <c r="AJ32" s="163"/>
      <c r="AK32" s="163"/>
      <c r="AL32" s="163"/>
      <c r="AM32" s="163"/>
      <c r="AN32" s="136"/>
      <c r="AO32" s="136"/>
      <c r="AP32" s="11"/>
      <c r="AQ32" s="11"/>
      <c r="AR32" s="11"/>
      <c r="AS32" s="11"/>
      <c r="AT32" s="11"/>
      <c r="AU32" s="20"/>
      <c r="AV32" s="20"/>
      <c r="AW32" s="20"/>
      <c r="AX32" s="20"/>
      <c r="AY32" s="20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22"/>
    </row>
    <row r="33" spans="1:70" s="147" customFormat="1" ht="34.9" customHeight="1" thickTop="1" thickBot="1" x14ac:dyDescent="0.25">
      <c r="A33" s="15"/>
      <c r="B33" s="11"/>
      <c r="C33" s="11"/>
      <c r="D33" s="11"/>
      <c r="E33" s="11"/>
      <c r="F33" s="11"/>
      <c r="G33" s="11"/>
      <c r="H33" s="11"/>
      <c r="I33" s="11"/>
      <c r="J33" s="11"/>
      <c r="K33" s="134" t="s">
        <v>34</v>
      </c>
      <c r="L33" s="164" t="s">
        <v>35</v>
      </c>
      <c r="M33" s="165"/>
      <c r="N33" s="165"/>
      <c r="O33" s="165"/>
      <c r="P33" s="165"/>
      <c r="Q33" s="165"/>
      <c r="R33" s="166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67" t="str">
        <f>$J$16</f>
        <v>von Danwitz</v>
      </c>
      <c r="AH33" s="167"/>
      <c r="AI33" s="167"/>
      <c r="AJ33" s="167"/>
      <c r="AK33" s="167"/>
      <c r="AL33" s="167"/>
      <c r="AM33" s="167"/>
      <c r="AN33" s="136"/>
      <c r="AO33" s="136"/>
      <c r="AP33" s="11"/>
      <c r="AQ33" s="11"/>
      <c r="AR33" s="11"/>
      <c r="AS33" s="11"/>
      <c r="AT33" s="11"/>
      <c r="AU33" s="20"/>
      <c r="AV33" s="20"/>
      <c r="AW33" s="20"/>
      <c r="AX33" s="20"/>
      <c r="AY33" s="20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22"/>
    </row>
    <row r="34" spans="1:70" ht="34.9" customHeight="1" thickTop="1" thickBot="1" x14ac:dyDescent="0.3">
      <c r="A34" s="151"/>
      <c r="B34" s="152"/>
      <c r="C34" s="152" t="s">
        <v>36</v>
      </c>
      <c r="D34" s="152"/>
      <c r="E34" s="152"/>
      <c r="F34" s="152"/>
      <c r="G34" s="152"/>
      <c r="H34" s="152"/>
      <c r="I34" s="152"/>
      <c r="J34" s="152"/>
      <c r="K34" s="160"/>
      <c r="L34" s="160"/>
      <c r="M34" s="160"/>
      <c r="N34" s="160"/>
      <c r="O34" s="160"/>
      <c r="P34" s="152"/>
      <c r="Q34" s="152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4"/>
      <c r="AJ34" s="154"/>
      <c r="AK34" s="154"/>
      <c r="AL34" s="154"/>
      <c r="AM34" s="155"/>
      <c r="AN34" s="155"/>
      <c r="AO34" s="156"/>
      <c r="AP34" s="157"/>
      <c r="AQ34" s="157"/>
      <c r="AR34" s="157"/>
      <c r="AS34" s="157"/>
      <c r="AT34" s="153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61"/>
      <c r="BK34" s="162"/>
      <c r="BL34" s="162"/>
      <c r="BM34" s="162"/>
      <c r="BN34" s="162"/>
      <c r="BO34" s="162"/>
      <c r="BP34" s="158"/>
      <c r="BQ34" s="158"/>
      <c r="BR34" s="159"/>
    </row>
  </sheetData>
  <sheetProtection password="E760" sheet="1"/>
  <mergeCells count="56">
    <mergeCell ref="L2:AT2"/>
    <mergeCell ref="BA4:BK4"/>
    <mergeCell ref="L6:N8"/>
    <mergeCell ref="O6:Q8"/>
    <mergeCell ref="R6:T8"/>
    <mergeCell ref="U6:W8"/>
    <mergeCell ref="X6:Z8"/>
    <mergeCell ref="AA6:AC8"/>
    <mergeCell ref="AD6:AF8"/>
    <mergeCell ref="AG6:AI8"/>
    <mergeCell ref="BQ6:BQ7"/>
    <mergeCell ref="AJ8:AL8"/>
    <mergeCell ref="AM8:AO8"/>
    <mergeCell ref="AP8:AR8"/>
    <mergeCell ref="BD6:BD7"/>
    <mergeCell ref="BE6:BE7"/>
    <mergeCell ref="BH6:BH7"/>
    <mergeCell ref="BI6:BI7"/>
    <mergeCell ref="BJ6:BJ7"/>
    <mergeCell ref="BK6:BK7"/>
    <mergeCell ref="AV6:AV7"/>
    <mergeCell ref="AW6:AW7"/>
    <mergeCell ref="AX6:AX7"/>
    <mergeCell ref="AY6:AY7"/>
    <mergeCell ref="BB6:BB7"/>
    <mergeCell ref="BC6:BC7"/>
    <mergeCell ref="L21:R21"/>
    <mergeCell ref="AG21:AM21"/>
    <mergeCell ref="BN6:BN7"/>
    <mergeCell ref="BO6:BO7"/>
    <mergeCell ref="BP6:BP7"/>
    <mergeCell ref="L18:R18"/>
    <mergeCell ref="AG18:AM18"/>
    <mergeCell ref="L19:R19"/>
    <mergeCell ref="AG19:AM19"/>
    <mergeCell ref="AG20:AM20"/>
    <mergeCell ref="AG22:AM22"/>
    <mergeCell ref="L23:R23"/>
    <mergeCell ref="AG23:AM23"/>
    <mergeCell ref="AG24:AM24"/>
    <mergeCell ref="L25:R25"/>
    <mergeCell ref="AG25:AM25"/>
    <mergeCell ref="AG26:AM26"/>
    <mergeCell ref="L27:R27"/>
    <mergeCell ref="AG27:AM27"/>
    <mergeCell ref="AG28:AM28"/>
    <mergeCell ref="L29:R29"/>
    <mergeCell ref="AG29:AM29"/>
    <mergeCell ref="K34:O34"/>
    <mergeCell ref="BJ34:BO34"/>
    <mergeCell ref="AG30:AM30"/>
    <mergeCell ref="L31:R31"/>
    <mergeCell ref="AG31:AM31"/>
    <mergeCell ref="AG32:AM32"/>
    <mergeCell ref="L33:R33"/>
    <mergeCell ref="AG33:AM33"/>
  </mergeCells>
  <pageMargins left="0.70866141732283472" right="0.70866141732283472" top="0.78740157480314965" bottom="0.78740157480314965" header="0.31496062992125984" footer="0.31496062992125984"/>
  <pageSetup paperSize="9" scale="31" orientation="landscape" horizontalDpi="4294967293" verticalDpi="0" r:id="rId1"/>
  <headerFooter>
    <oddHeader>&amp;C&amp;24Damen Einzel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8er-Gr 2GwS neu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Krätzer</dc:creator>
  <cp:lastModifiedBy>Krätzer</cp:lastModifiedBy>
  <cp:lastPrinted>2020-07-17T09:13:51Z</cp:lastPrinted>
  <dcterms:created xsi:type="dcterms:W3CDTF">2020-07-17T09:11:17Z</dcterms:created>
  <dcterms:modified xsi:type="dcterms:W3CDTF">2020-11-07T08:46:08Z</dcterms:modified>
</cp:coreProperties>
</file>